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3"/>
  </bookViews>
  <sheets>
    <sheet name="汇总表" sheetId="4" state="hidden" r:id="rId1"/>
    <sheet name="园林已完工" sheetId="7" state="hidden" r:id="rId2"/>
    <sheet name="住建已完工" sheetId="9" state="hidden" r:id="rId3"/>
    <sheet name="招聘计划" sheetId="11" r:id="rId4"/>
    <sheet name="住建续建" sheetId="8" state="hidden" r:id="rId5"/>
    <sheet name="园林新建" sheetId="6" state="hidden" r:id="rId6"/>
    <sheet name="住建新开工" sheetId="5" state="hidden" r:id="rId7"/>
  </sheets>
  <definedNames>
    <definedName name="_xlnm.Print_Titles" localSheetId="1">园林已完工!$1:$3</definedName>
    <definedName name="_xlnm.Print_Titles" localSheetId="3">招聘计划!$2:$2</definedName>
    <definedName name="_xlnm.Print_Titles" localSheetId="2">住建已完工!$1:$3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<sst xmlns="http://schemas.openxmlformats.org/spreadsheetml/2006/main" count="292" uniqueCount="204">
  <si>
    <t>城建资金统计表</t>
  </si>
  <si>
    <t>单位：万元</t>
  </si>
  <si>
    <t>序号</t>
  </si>
  <si>
    <t>项目实施单位</t>
  </si>
  <si>
    <t>项目进度</t>
  </si>
  <si>
    <t>总投资</t>
  </si>
  <si>
    <t>已支付</t>
  </si>
  <si>
    <t>工程应支付</t>
  </si>
  <si>
    <t>18年计划支付金额</t>
  </si>
  <si>
    <t>备  注</t>
  </si>
  <si>
    <t>城投集团</t>
  </si>
  <si>
    <t>已完工</t>
  </si>
  <si>
    <t>园林中心</t>
  </si>
  <si>
    <t>住建局</t>
  </si>
  <si>
    <t>小计</t>
  </si>
  <si>
    <t>续建</t>
  </si>
  <si>
    <t>新建项目</t>
  </si>
  <si>
    <t>合计</t>
  </si>
  <si>
    <t>历年工程欠款资金统计表（园林中心）</t>
  </si>
  <si>
    <t>项目名称</t>
  </si>
  <si>
    <t>总投资（元）</t>
  </si>
  <si>
    <t>已付金额</t>
  </si>
  <si>
    <t>已付金额（元）</t>
  </si>
  <si>
    <t>还需支付金额（元）</t>
  </si>
  <si>
    <t>还需支付
金额</t>
  </si>
  <si>
    <t>假植场水管网</t>
  </si>
  <si>
    <t>行政中心、人武部绿化提质改造监理费</t>
  </si>
  <si>
    <t>银象路（锦绣天下段）绿化经费</t>
  </si>
  <si>
    <t xml:space="preserve">行政中心人武部绿化提质改造项目建设  </t>
  </si>
  <si>
    <t>行政中心人武部绿化提质改造项目设计费</t>
  </si>
  <si>
    <t xml:space="preserve"> 先云路、晓日路绿化</t>
  </si>
  <si>
    <t xml:space="preserve"> 新田县创建国家森林城市公共绿化建设项目工程</t>
  </si>
  <si>
    <t xml:space="preserve"> 新嘉公路（综合大市场路段）绿化工程</t>
  </si>
  <si>
    <t>支付设计费  （日西河立体绿化和冷水井关口界）</t>
  </si>
  <si>
    <t>支付设计费  （工业南园小游园和陶岭田心界）</t>
  </si>
  <si>
    <t>支付设计费  （水上乐园绿化提质改造）</t>
  </si>
  <si>
    <t>支付设计费  （公园西路盛世龙岸滨河景观带）</t>
  </si>
  <si>
    <t xml:space="preserve"> 人民路提质改造工程</t>
  </si>
  <si>
    <t xml:space="preserve"> 工农路提质改造工程</t>
  </si>
  <si>
    <t xml:space="preserve"> 商业路提质改造工程</t>
  </si>
  <si>
    <t xml:space="preserve"> 朝阳东路、新法院门口等绿化种植 </t>
  </si>
  <si>
    <t>38998.40</t>
  </si>
  <si>
    <t xml:space="preserve"> 秀峰南路右侧及假植场裸露黄土绿化工程 </t>
  </si>
  <si>
    <t>65137.20</t>
  </si>
  <si>
    <t xml:space="preserve"> 东溪街边坡、青云公园植草等工程 </t>
  </si>
  <si>
    <t>40675.50</t>
  </si>
  <si>
    <t xml:space="preserve"> 城区内垃圾中转站屋顶绿化工程</t>
  </si>
  <si>
    <t>43871.10</t>
  </si>
  <si>
    <t xml:space="preserve"> 孝文化公园补植补种工程  </t>
  </si>
  <si>
    <t>30615.30</t>
  </si>
  <si>
    <t xml:space="preserve"> 体育馆周边和市民广场绿化补种 </t>
  </si>
  <si>
    <t>73709.70</t>
  </si>
  <si>
    <t xml:space="preserve"> 双碧广场补植补种工程 </t>
  </si>
  <si>
    <t>52266.30</t>
  </si>
  <si>
    <t xml:space="preserve"> 公园东路滨河风光带绿化提质改造项目 </t>
  </si>
  <si>
    <t>3890376.872</t>
  </si>
  <si>
    <t>创园办院内绿化项目、市民广场、双碧广场廊架绿化项目</t>
  </si>
  <si>
    <t>62587</t>
  </si>
  <si>
    <t>龙泉路提质移植樟树</t>
  </si>
  <si>
    <t>先锋街晓日路种植天竺桂</t>
  </si>
  <si>
    <t>工农路、商业街、人民路提质改造</t>
  </si>
  <si>
    <t>城区立体绿化、前进路种植</t>
  </si>
  <si>
    <t>新汽车站补植补种</t>
  </si>
  <si>
    <t>乐堡夜宵城周边绿化</t>
  </si>
  <si>
    <t>公园东路提质改造</t>
  </si>
  <si>
    <t>双碧广场绿化种植</t>
  </si>
  <si>
    <t>市民广场绿化种植</t>
  </si>
  <si>
    <t>银象路种植草皮</t>
  </si>
  <si>
    <t>东溪街种植草、树木</t>
  </si>
  <si>
    <t>假植厂种植苗木</t>
  </si>
  <si>
    <t>朝阳东路绿化工程</t>
  </si>
  <si>
    <t>垃圾中转站绿化工程</t>
  </si>
  <si>
    <t>龙泉、城北加油站绿化工程</t>
  </si>
  <si>
    <t>创园办院内绿化工程</t>
  </si>
  <si>
    <t>福海家园绿化工程</t>
  </si>
  <si>
    <t>2017年10月国庆花坛</t>
  </si>
  <si>
    <t>2017年创省园迎检鼎丰、行政中心摆放鲜花</t>
  </si>
  <si>
    <t>虎头岭围栏</t>
  </si>
  <si>
    <t>秀峰社区绿化</t>
  </si>
  <si>
    <t>滨河东路种植麦冬</t>
  </si>
  <si>
    <t>四季清公司</t>
  </si>
  <si>
    <t>公厕维修</t>
  </si>
  <si>
    <t>2018年春节摆花</t>
  </si>
  <si>
    <t>历年工程欠款资金统计表（住建局）</t>
  </si>
  <si>
    <t>施工单位</t>
  </si>
  <si>
    <t>工程欠款</t>
  </si>
  <si>
    <t>18年计划支付金额）</t>
  </si>
  <si>
    <t>石马路土石方</t>
  </si>
  <si>
    <t>新田市政公司</t>
  </si>
  <si>
    <t>棉麻烟公司前护坡</t>
  </si>
  <si>
    <t>新田建筑安装工程有限公司</t>
  </si>
  <si>
    <t>大众路入口处</t>
  </si>
  <si>
    <t>双碧街第二标段（银象路至龙泉路）</t>
  </si>
  <si>
    <t>湖南省兴业建筑公司</t>
  </si>
  <si>
    <t>东溪街东侧挡土墙</t>
  </si>
  <si>
    <t>新田县市政公司</t>
  </si>
  <si>
    <t>财缘街</t>
  </si>
  <si>
    <t>银圆街</t>
  </si>
  <si>
    <t>秀峰居民居住小区加固工程</t>
  </si>
  <si>
    <t>湖南省宏尚土木工程技术有限公司</t>
  </si>
  <si>
    <t>移动环保公厕水电配套工程</t>
  </si>
  <si>
    <t>新田县自来水公司</t>
  </si>
  <si>
    <t>云鹤路围墙围挡及细部改造工程</t>
  </si>
  <si>
    <t>湖南兴业建筑有限责任公司</t>
  </si>
  <si>
    <t>育才路0K340-0K502.4 段配套工程</t>
  </si>
  <si>
    <t>湖南吉星建设发展有限公司</t>
  </si>
  <si>
    <t>新车站临时排水、排污改造工程</t>
  </si>
  <si>
    <t>烟霞路市政道路改造工程</t>
  </si>
  <si>
    <t>湘西瑞祥建设工程有限公司</t>
  </si>
  <si>
    <t>银象路道路工程</t>
  </si>
  <si>
    <t>湖南启辉建筑工程有限公司</t>
  </si>
  <si>
    <t>府前大道支一路道路工程</t>
  </si>
  <si>
    <t>湖南中旺景观建设有限公司</t>
  </si>
  <si>
    <t>怡华路西市政道路改造</t>
  </si>
  <si>
    <t>宁远县建筑公司</t>
  </si>
  <si>
    <t>秀峰街北道路工程</t>
  </si>
  <si>
    <t>新田县建筑安装工程有限公司</t>
  </si>
  <si>
    <t>云鹤路西段（双碧街至陶然街）更换花坛麻石侧石硬化</t>
  </si>
  <si>
    <t>湖南省兴业建筑有限责任公司</t>
  </si>
  <si>
    <t>民主村污水沟改造工程</t>
  </si>
  <si>
    <t>老织布厂旱厕改造工程</t>
  </si>
  <si>
    <t>永州市第四工程有限责任公司</t>
  </si>
  <si>
    <t>供销社家属区旱厕改造</t>
  </si>
  <si>
    <t>新嘉公路（综合大市场）人行道配套</t>
  </si>
  <si>
    <t>湖南华凯建设工程有限公司</t>
  </si>
  <si>
    <t>民主村排污改造工程</t>
  </si>
  <si>
    <t>新田县市政建设工程公司</t>
  </si>
  <si>
    <t>民主村水沟排污、地面硬化工程</t>
  </si>
  <si>
    <t>新创新有限责任公司</t>
  </si>
  <si>
    <t>民主村文化墙工程</t>
  </si>
  <si>
    <t>新田县建筑工程公司</t>
  </si>
  <si>
    <t>工农路及周边排污改造工程</t>
  </si>
  <si>
    <t>湖南腾晟建设有限公司</t>
  </si>
  <si>
    <t>工业南园二类公厕工程</t>
  </si>
  <si>
    <t>虎头岭广场舞台装修、文化墙工程</t>
  </si>
  <si>
    <t>腊树下村排洪沟改造工程</t>
  </si>
  <si>
    <t>棉麻烟公司院内排污项目工程</t>
  </si>
  <si>
    <t>南门桥停车场二类公厕工程</t>
  </si>
  <si>
    <t>湖南省龙洋立业建设有限公司</t>
  </si>
  <si>
    <t>先锋街房屋改造工程</t>
  </si>
  <si>
    <t>秀峰游乐园（四）工程</t>
  </si>
  <si>
    <t>永得利旁水沟改造工程</t>
  </si>
  <si>
    <t>永辉路周边基础设施配套工程</t>
  </si>
  <si>
    <t>公园西路与育才路交汇处西北角人行道配套工程</t>
  </si>
  <si>
    <t>湖南吉星房地产开发有限公司</t>
  </si>
  <si>
    <t>滨河西路拓宽工程</t>
  </si>
  <si>
    <t>前进路人行道改造工程</t>
  </si>
  <si>
    <t xml:space="preserve">湖南顺章项目管理有限公司 </t>
  </si>
  <si>
    <t>虎头岭社区广场配套工程</t>
  </si>
  <si>
    <t>晓日路配套工程</t>
  </si>
  <si>
    <t>湖南惠泽项目管理有限公司</t>
  </si>
  <si>
    <t>新华南路南段道路修缮工程</t>
  </si>
  <si>
    <t>湖南宏丰建设工程有限公司</t>
  </si>
  <si>
    <t>新田大苑周边道路修缮工程</t>
  </si>
  <si>
    <t>湖南青云发展集团有限公司2024年招聘计划汇总表</t>
  </si>
  <si>
    <t>招聘岗位</t>
  </si>
  <si>
    <t>招聘人数</t>
  </si>
  <si>
    <t>任职要求</t>
  </si>
  <si>
    <t>新田县粮食仓储和冷冻物流建设项目专业监理工程师</t>
  </si>
  <si>
    <t>一、大学专科及以上学历，建筑、土木、工民建类相关专业；
二、3年以上工程监理工作经验，有专业监理工程师证，女性45周岁以下，男性50在周岁以下，身体健康；
三、精通工程监理，工程管理等相关专业知识，了解建筑法、合同法、招投标法等相关法律法规，了解工程概预算相关知识；
四、有较高的判断决策能力，能及时决断，灵活应变，能处理各种矛盾、纠纷，具备良好的协调能力和控制能力；
五、有很好的语言表达、交际沟通能力；
六、责任心强、能吃苦耐劳。</t>
  </si>
  <si>
    <t>新田县工人文化宫建设项目专业监理工程师</t>
  </si>
  <si>
    <t>新田大道西道路建设项目专业监理工程师</t>
  </si>
  <si>
    <t>新田县污水处理厂搬迁及管网配套建设项目专业监理工程师</t>
  </si>
  <si>
    <t>新田县公安局业务技术大楼及直属机关派出所建设项目专业监理工程师</t>
  </si>
  <si>
    <t>新田县粮食仓储和冷冻物流建设项目监理员</t>
  </si>
  <si>
    <t>一、大学专科及以上学历，建筑、土木、工民建类相关专业；
二、1年以上工程监理工作经验，有监理员证，45周岁以下，身体健康；
三、精通工程监理、工程管理等相关专业知识，了解建筑法、合同法、招投标法等相关法律法规，了解工程概预算相关知识；
四、有较高的判断决策能力，能及时决断，灵活应变，能处理各种矛盾、纠纷，具备良好的协调能力和控制能力；
五、有很好的语言表达、交际沟通能力；
六、责任心强、能吃苦耐劳。</t>
  </si>
  <si>
    <t>新田县工人文化宫建设项目监理员</t>
  </si>
  <si>
    <t>新田大道西道路建设项目监理员</t>
  </si>
  <si>
    <t>2018年续建项目建设资金需求统计表（住建局）</t>
  </si>
  <si>
    <t>建议</t>
  </si>
  <si>
    <t>先云路市政道路改造工程</t>
  </si>
  <si>
    <t>停止建设</t>
  </si>
  <si>
    <t>怡华路中市政道路改造工程</t>
  </si>
  <si>
    <t>湖南建基项目管理有限公司</t>
  </si>
  <si>
    <t>犀牛路改造工程</t>
  </si>
  <si>
    <t>吉首创宇工程建设有限公司</t>
  </si>
  <si>
    <t>公园东路道路工程</t>
  </si>
  <si>
    <t>云鹤路东段道路改造工程</t>
  </si>
  <si>
    <t>湖南教建集团有限公司</t>
  </si>
  <si>
    <t>工农路道路改造工程</t>
  </si>
  <si>
    <t>湖南创元建设工程有限公司</t>
  </si>
  <si>
    <t>和峰路东</t>
  </si>
  <si>
    <t>2018年新建项目建设资金需求统计表（园林中心）</t>
  </si>
  <si>
    <t>还需支付金额</t>
  </si>
  <si>
    <t>北湖湿地公园</t>
  </si>
  <si>
    <t>公园东路滨河风光带</t>
  </si>
  <si>
    <t>双胜河滨河风光带</t>
  </si>
  <si>
    <t>中央公园</t>
  </si>
  <si>
    <t>工农桥半岛广场</t>
  </si>
  <si>
    <t>双碧广场东岸风光带</t>
  </si>
  <si>
    <t>狮形岭公园</t>
  </si>
  <si>
    <t>孝文化公园维修工程</t>
  </si>
  <si>
    <t>双碧广场电路维修工程</t>
  </si>
  <si>
    <t>主要道路行道树补植补种工程</t>
  </si>
  <si>
    <t>中央公园的前期准备工作</t>
  </si>
  <si>
    <t>道路绿化带补植补种工程</t>
  </si>
  <si>
    <t>公园、广场、小游园绿带补植补种工程</t>
  </si>
  <si>
    <t>古树名木保护性建设工程</t>
  </si>
  <si>
    <t>2018年新建项目建设资金需求统计表（住建局）</t>
  </si>
  <si>
    <t>计划总投资</t>
  </si>
  <si>
    <t>兴林路市政道路改造工程</t>
  </si>
  <si>
    <t>晓日路南段</t>
  </si>
  <si>
    <t>工农路</t>
  </si>
  <si>
    <t>云鹤路东段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</si>
</sst>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quot;人&quot;"/>
    <numFmt numFmtId="177" formatCode="0.00_ "/>
  </numFmts>
  <fonts count="36">
    <font>
      <sz val="11"/>
      <color theme="1"/>
      <name val="宋体"/>
      <charset val="134"/>
      <scheme val="minor"/>
    </font>
    <font>
      <sz val="11"/>
      <color indexed="8"/>
      <name val="宋体"/>
      <charset val="134"/>
    </font>
    <font>
      <b/>
      <sz val="16"/>
      <color indexed="8"/>
      <name val="宋体"/>
      <charset val="134"/>
    </font>
    <font>
      <b/>
      <sz val="11"/>
      <color indexed="8"/>
      <name val="宋体"/>
      <charset val="134"/>
    </font>
    <font>
      <sz val="10"/>
      <name val="宋体"/>
      <charset val="134"/>
    </font>
    <font>
      <b/>
      <sz val="11"/>
      <name val="宋体"/>
      <charset val="134"/>
    </font>
    <font>
      <b/>
      <sz val="10"/>
      <name val="宋体"/>
      <charset val="134"/>
    </font>
    <font>
      <sz val="11"/>
      <name val="宋体"/>
      <charset val="134"/>
    </font>
    <font>
      <sz val="11"/>
      <name val="宋体"/>
      <charset val="134"/>
      <scheme val="minor"/>
    </font>
    <font>
      <b/>
      <sz val="16"/>
      <name val="宋体"/>
      <charset val="134"/>
    </font>
    <font>
      <sz val="14"/>
      <name val="宋体"/>
      <charset val="134"/>
      <scheme val="minor"/>
    </font>
    <font>
      <sz val="12"/>
      <name val="宋体"/>
      <charset val="134"/>
      <scheme val="minor"/>
    </font>
    <font>
      <sz val="12"/>
      <name val="仿宋_GB2312"/>
      <charset val="134"/>
    </font>
    <font>
      <sz val="11"/>
      <color indexed="8"/>
      <name val="仿宋_GB2312"/>
      <charset val="134"/>
    </font>
    <font>
      <b/>
      <sz val="20"/>
      <color indexed="8"/>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righ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3" xfId="0"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Border="1" applyAlignment="1">
      <alignment vertical="center" wrapText="1"/>
    </xf>
    <xf numFmtId="0" fontId="4"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lignment vertical="center"/>
    </xf>
    <xf numFmtId="176" fontId="8" fillId="0" borderId="0" xfId="0" applyNumberFormat="1" applyFont="1">
      <alignment vertical="center"/>
    </xf>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10" fillId="0" borderId="2" xfId="0" applyFont="1" applyBorder="1" applyAlignment="1">
      <alignment horizontal="center" vertical="center" wrapText="1"/>
    </xf>
    <xf numFmtId="176" fontId="10" fillId="0" borderId="6"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wrapText="1"/>
    </xf>
    <xf numFmtId="176" fontId="12" fillId="0" borderId="4" xfId="0" applyNumberFormat="1" applyFont="1" applyBorder="1" applyAlignment="1">
      <alignment horizontal="center" vertical="center" wrapText="1"/>
    </xf>
    <xf numFmtId="0" fontId="12" fillId="0" borderId="3" xfId="0" applyFont="1" applyBorder="1" applyAlignment="1">
      <alignment horizontal="left" vertical="center" wrapText="1"/>
    </xf>
    <xf numFmtId="176" fontId="12" fillId="0" borderId="3" xfId="0" applyNumberFormat="1" applyFont="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2" fillId="0" borderId="7" xfId="0" applyFont="1" applyBorder="1" applyAlignment="1">
      <alignment vertical="center" wrapText="1"/>
    </xf>
    <xf numFmtId="0" fontId="6" fillId="0" borderId="3" xfId="0" applyFont="1" applyBorder="1" applyAlignment="1">
      <alignment horizontal="center" vertical="center"/>
    </xf>
    <xf numFmtId="177" fontId="0" fillId="0" borderId="0" xfId="0" applyNumberFormat="1">
      <alignment vertical="center"/>
    </xf>
    <xf numFmtId="177" fontId="2" fillId="0" borderId="0" xfId="0" applyNumberFormat="1" applyFont="1" applyAlignment="1">
      <alignment horizontal="center" vertical="center"/>
    </xf>
    <xf numFmtId="0" fontId="13" fillId="0" borderId="3" xfId="0" applyFont="1" applyBorder="1" applyAlignment="1">
      <alignment horizontal="center" vertical="center" wrapText="1"/>
    </xf>
    <xf numFmtId="177" fontId="13" fillId="0" borderId="3" xfId="0" applyNumberFormat="1" applyFont="1" applyBorder="1" applyAlignment="1">
      <alignment horizontal="center" vertical="center"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 fillId="0" borderId="3" xfId="0" applyNumberFormat="1" applyFont="1" applyBorder="1" applyAlignment="1">
      <alignment horizontal="center" vertical="center" wrapText="1"/>
    </xf>
    <xf numFmtId="177" fontId="0" fillId="0" borderId="3" xfId="0" applyNumberFormat="1" applyBorder="1" applyAlignment="1">
      <alignment horizontal="center" vertical="center"/>
    </xf>
    <xf numFmtId="177" fontId="0" fillId="0" borderId="0" xfId="0" applyNumberForma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3" xfId="52"/>
    <cellStyle name="常规 3 2" xfId="53"/>
    <cellStyle name="常规 4" xfId="54"/>
    <cellStyle name="常规 4 2" xfId="55"/>
    <cellStyle name="常规 4 2 2" xfId="56"/>
    <cellStyle name="常规 4 3" xfId="57"/>
    <cellStyle name="常规 5" xfId="58"/>
    <cellStyle name="常规 5 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4" workbookViewId="0">
      <selection activeCell="F38" sqref="F38"/>
    </sheetView>
  </sheetViews>
  <sheetFormatPr defaultColWidth="9" defaultRowHeight="13.5" outlineLevelCol="7"/>
  <cols>
    <col min="1" max="1" width="6.375" customWidth="1"/>
    <col min="2" max="2" width="14" customWidth="1"/>
    <col min="3" max="3" width="10.625" customWidth="1"/>
    <col min="4" max="4" width="11" customWidth="1"/>
    <col min="5" max="7" width="10.625" customWidth="1"/>
    <col min="8" max="8" width="12.5" customWidth="1"/>
  </cols>
  <sheetData>
    <row r="1" ht="60" customHeight="1" spans="1:8">
      <c r="A1" s="44" t="s">
        <v>0</v>
      </c>
      <c r="B1" s="44"/>
      <c r="C1" s="44"/>
      <c r="D1" s="44"/>
      <c r="E1" s="44"/>
      <c r="F1" s="44"/>
      <c r="G1" s="44"/>
      <c r="H1" s="44"/>
    </row>
    <row r="2" ht="18" customHeight="1" spans="1:8">
      <c r="A2" s="45"/>
      <c r="B2" s="45"/>
      <c r="C2" s="45"/>
      <c r="D2" s="45"/>
      <c r="E2" s="45"/>
      <c r="F2" s="45"/>
      <c r="G2" s="45"/>
      <c r="H2" s="46" t="s">
        <v>1</v>
      </c>
    </row>
    <row r="3" ht="39.95" customHeight="1" spans="1:8">
      <c r="A3" s="15" t="s">
        <v>2</v>
      </c>
      <c r="B3" s="15" t="s">
        <v>3</v>
      </c>
      <c r="C3" s="15" t="s">
        <v>4</v>
      </c>
      <c r="D3" s="47" t="s">
        <v>5</v>
      </c>
      <c r="E3" s="47" t="s">
        <v>6</v>
      </c>
      <c r="F3" s="47" t="s">
        <v>7</v>
      </c>
      <c r="G3" s="47" t="s">
        <v>8</v>
      </c>
      <c r="H3" s="15" t="s">
        <v>9</v>
      </c>
    </row>
    <row r="4" ht="39.95" customHeight="1" spans="1:8">
      <c r="A4" s="15">
        <v>1</v>
      </c>
      <c r="B4" s="15" t="s">
        <v>10</v>
      </c>
      <c r="C4" s="15" t="s">
        <v>11</v>
      </c>
      <c r="D4" s="48" t="e">
        <f>#REF!</f>
        <v>#REF!</v>
      </c>
      <c r="E4" s="48" t="e">
        <f>#REF!</f>
        <v>#REF!</v>
      </c>
      <c r="F4" s="48" t="e">
        <f>#REF!</f>
        <v>#REF!</v>
      </c>
      <c r="G4" s="48" t="e">
        <f>#REF!</f>
        <v>#REF!</v>
      </c>
      <c r="H4" s="15"/>
    </row>
    <row r="5" ht="39.95" customHeight="1" spans="1:8">
      <c r="A5" s="15">
        <v>2</v>
      </c>
      <c r="B5" s="15" t="s">
        <v>12</v>
      </c>
      <c r="C5" s="15"/>
      <c r="D5" s="48">
        <v>3140.72</v>
      </c>
      <c r="E5" s="48">
        <v>2085.4</v>
      </c>
      <c r="F5" s="48">
        <v>1869.64</v>
      </c>
      <c r="G5" s="48">
        <v>1869.64</v>
      </c>
      <c r="H5" s="15"/>
    </row>
    <row r="6" ht="39.95" customHeight="1" spans="1:8">
      <c r="A6" s="15">
        <v>3</v>
      </c>
      <c r="B6" s="15" t="s">
        <v>13</v>
      </c>
      <c r="C6" s="15"/>
      <c r="D6" s="48">
        <v>2878.8732</v>
      </c>
      <c r="E6" s="49">
        <f>D6-F6</f>
        <v>1263.7073</v>
      </c>
      <c r="F6" s="48">
        <v>1615.1659</v>
      </c>
      <c r="G6" s="48">
        <v>1559.8059</v>
      </c>
      <c r="H6" s="15"/>
    </row>
    <row r="7" ht="39.95" customHeight="1" spans="1:8">
      <c r="A7" s="15">
        <v>4</v>
      </c>
      <c r="B7" s="50" t="s">
        <v>14</v>
      </c>
      <c r="C7" s="51"/>
      <c r="D7" s="48" t="e">
        <f>SUM(D4:D6)</f>
        <v>#REF!</v>
      </c>
      <c r="E7" s="48" t="e">
        <f>SUM(E4:E6)</f>
        <v>#REF!</v>
      </c>
      <c r="F7" s="48" t="e">
        <f>SUM(F4:F6)</f>
        <v>#REF!</v>
      </c>
      <c r="G7" s="48" t="e">
        <f>SUM(G4:G6)</f>
        <v>#REF!</v>
      </c>
      <c r="H7" s="15"/>
    </row>
    <row r="8" ht="39.95" customHeight="1" spans="1:8">
      <c r="A8" s="15">
        <v>5</v>
      </c>
      <c r="B8" s="15" t="s">
        <v>10</v>
      </c>
      <c r="C8" s="15" t="s">
        <v>15</v>
      </c>
      <c r="D8" s="48" t="e">
        <f>#REF!</f>
        <v>#REF!</v>
      </c>
      <c r="E8" s="48" t="e">
        <f>#REF!</f>
        <v>#REF!</v>
      </c>
      <c r="F8" s="48" t="e">
        <f>#REF!</f>
        <v>#REF!</v>
      </c>
      <c r="G8" s="48" t="e">
        <f>#REF!</f>
        <v>#REF!</v>
      </c>
      <c r="H8" s="15"/>
    </row>
    <row r="9" ht="39.95" customHeight="1" spans="1:8">
      <c r="A9" s="15">
        <v>6</v>
      </c>
      <c r="B9" s="15" t="s">
        <v>13</v>
      </c>
      <c r="C9" s="15"/>
      <c r="D9" s="48">
        <v>3457.7498</v>
      </c>
      <c r="E9" s="48">
        <v>2369.749</v>
      </c>
      <c r="F9" s="48">
        <v>1049</v>
      </c>
      <c r="G9" s="48">
        <v>1000</v>
      </c>
      <c r="H9" s="15"/>
    </row>
    <row r="10" ht="39.95" customHeight="1" spans="1:8">
      <c r="A10" s="15">
        <v>7</v>
      </c>
      <c r="B10" s="50" t="s">
        <v>14</v>
      </c>
      <c r="C10" s="51"/>
      <c r="D10" s="48" t="e">
        <f>SUM(D8:D9)</f>
        <v>#REF!</v>
      </c>
      <c r="E10" s="48" t="e">
        <f>SUM(E8:E9)</f>
        <v>#REF!</v>
      </c>
      <c r="F10" s="48" t="e">
        <f>SUM(F8:F9)</f>
        <v>#REF!</v>
      </c>
      <c r="G10" s="48" t="e">
        <f>SUM(G8:G9)</f>
        <v>#REF!</v>
      </c>
      <c r="H10" s="15"/>
    </row>
    <row r="11" ht="39.95" customHeight="1" spans="1:8">
      <c r="A11" s="15">
        <v>8</v>
      </c>
      <c r="B11" s="15" t="s">
        <v>10</v>
      </c>
      <c r="C11" s="15" t="s">
        <v>16</v>
      </c>
      <c r="D11" s="48" t="e">
        <f>#REF!</f>
        <v>#REF!</v>
      </c>
      <c r="E11" s="48">
        <v>0</v>
      </c>
      <c r="F11" s="48" t="e">
        <f>#REF!</f>
        <v>#REF!</v>
      </c>
      <c r="G11" s="48" t="e">
        <f>#REF!</f>
        <v>#REF!</v>
      </c>
      <c r="H11" s="15"/>
    </row>
    <row r="12" ht="39.95" customHeight="1" spans="1:8">
      <c r="A12" s="15">
        <v>9</v>
      </c>
      <c r="B12" s="15" t="s">
        <v>12</v>
      </c>
      <c r="C12" s="15"/>
      <c r="D12" s="48">
        <f>园林新建!C21</f>
        <v>10040</v>
      </c>
      <c r="E12" s="48">
        <v>0</v>
      </c>
      <c r="F12" s="48">
        <v>10040</v>
      </c>
      <c r="G12" s="48">
        <f>F12*0.7</f>
        <v>7028</v>
      </c>
      <c r="H12" s="15"/>
    </row>
    <row r="13" ht="39.95" customHeight="1" spans="1:8">
      <c r="A13" s="15">
        <v>10</v>
      </c>
      <c r="B13" s="15" t="s">
        <v>13</v>
      </c>
      <c r="C13" s="15"/>
      <c r="D13" s="48">
        <v>1121.9488</v>
      </c>
      <c r="E13" s="48">
        <v>0</v>
      </c>
      <c r="F13" s="48">
        <v>1121.948</v>
      </c>
      <c r="G13" s="48">
        <v>685</v>
      </c>
      <c r="H13" s="15"/>
    </row>
    <row r="14" ht="39.95" customHeight="1" spans="1:8">
      <c r="A14" s="15">
        <v>11</v>
      </c>
      <c r="B14" s="50" t="s">
        <v>14</v>
      </c>
      <c r="C14" s="51"/>
      <c r="D14" s="48" t="e">
        <f>SUM(D11:D13)</f>
        <v>#REF!</v>
      </c>
      <c r="E14" s="48">
        <f>SUM(E11:E13)</f>
        <v>0</v>
      </c>
      <c r="F14" s="48" t="e">
        <f>SUM(F11:F13)</f>
        <v>#REF!</v>
      </c>
      <c r="G14" s="48" t="e">
        <f>SUM(G11:G13)</f>
        <v>#REF!</v>
      </c>
      <c r="H14" s="15"/>
    </row>
    <row r="15" ht="39.95" customHeight="1" spans="1:8">
      <c r="A15" s="15">
        <v>12</v>
      </c>
      <c r="B15" s="50" t="s">
        <v>17</v>
      </c>
      <c r="C15" s="51"/>
      <c r="D15" s="48" t="e">
        <f>D14+D10+D7</f>
        <v>#REF!</v>
      </c>
      <c r="E15" s="48" t="e">
        <f>E14+E10+E7</f>
        <v>#REF!</v>
      </c>
      <c r="F15" s="48" t="e">
        <f>F14+F10+F7</f>
        <v>#REF!</v>
      </c>
      <c r="G15" s="48" t="e">
        <f>G14+G10+G7</f>
        <v>#REF!</v>
      </c>
      <c r="H15" s="15"/>
    </row>
  </sheetData>
  <mergeCells count="8">
    <mergeCell ref="A1:H1"/>
    <mergeCell ref="B7:C7"/>
    <mergeCell ref="B10:C10"/>
    <mergeCell ref="B14:C14"/>
    <mergeCell ref="B15:C15"/>
    <mergeCell ref="C4:C6"/>
    <mergeCell ref="C8:C9"/>
    <mergeCell ref="C11:C13"/>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opLeftCell="A34" workbookViewId="0">
      <selection activeCell="M41" sqref="M41"/>
    </sheetView>
  </sheetViews>
  <sheetFormatPr defaultColWidth="9" defaultRowHeight="13.5" outlineLevelCol="7"/>
  <cols>
    <col min="1" max="1" width="7" customWidth="1"/>
    <col min="2" max="2" width="49.5" customWidth="1"/>
    <col min="3" max="3" width="11.125" customWidth="1"/>
    <col min="4" max="4" width="13" hidden="1" customWidth="1"/>
    <col min="5" max="5" width="10.75" customWidth="1"/>
    <col min="6" max="6" width="18.875" hidden="1" customWidth="1"/>
    <col min="7" max="7" width="6" hidden="1" customWidth="1"/>
    <col min="8" max="8" width="11" style="40" customWidth="1"/>
  </cols>
  <sheetData>
    <row r="1" ht="24.75" customHeight="1" spans="1:8">
      <c r="A1" s="3" t="s">
        <v>18</v>
      </c>
      <c r="B1" s="4"/>
      <c r="C1" s="4"/>
      <c r="D1" s="3"/>
      <c r="E1" s="3"/>
      <c r="F1" s="3"/>
      <c r="G1" s="3"/>
      <c r="H1" s="41"/>
    </row>
    <row r="2" ht="20.25" customHeight="1" spans="1:8">
      <c r="A2" s="5" t="s">
        <v>1</v>
      </c>
      <c r="B2" s="5"/>
      <c r="C2" s="5"/>
      <c r="D2" s="5"/>
      <c r="E2" s="5"/>
      <c r="F2" s="5"/>
      <c r="G2" s="5"/>
      <c r="H2" s="5"/>
    </row>
    <row r="3" ht="36" customHeight="1" spans="1:8">
      <c r="A3" s="42" t="s">
        <v>2</v>
      </c>
      <c r="B3" s="42" t="s">
        <v>19</v>
      </c>
      <c r="C3" s="42" t="s">
        <v>5</v>
      </c>
      <c r="D3" s="42" t="s">
        <v>20</v>
      </c>
      <c r="E3" s="42" t="s">
        <v>21</v>
      </c>
      <c r="F3" s="42" t="s">
        <v>22</v>
      </c>
      <c r="G3" s="42" t="s">
        <v>23</v>
      </c>
      <c r="H3" s="42" t="s">
        <v>24</v>
      </c>
    </row>
    <row r="4" ht="24" customHeight="1" spans="1:8">
      <c r="A4" s="42">
        <v>1</v>
      </c>
      <c r="B4" s="42" t="s">
        <v>25</v>
      </c>
      <c r="C4" s="43">
        <f>D4/10000</f>
        <v>12.7811</v>
      </c>
      <c r="D4" s="43">
        <v>127811</v>
      </c>
      <c r="E4" s="43">
        <f>F4/10000</f>
        <v>8.94677</v>
      </c>
      <c r="F4" s="42">
        <v>89467.7</v>
      </c>
      <c r="G4" s="42">
        <v>38343.3</v>
      </c>
      <c r="H4" s="43">
        <f>G4/10000</f>
        <v>3.83433</v>
      </c>
    </row>
    <row r="5" ht="24" customHeight="1" spans="1:8">
      <c r="A5" s="42">
        <v>2</v>
      </c>
      <c r="B5" s="42" t="s">
        <v>26</v>
      </c>
      <c r="C5" s="43">
        <f t="shared" ref="C5:C27" si="0">D5/10000</f>
        <v>13.2</v>
      </c>
      <c r="D5" s="43">
        <v>132000</v>
      </c>
      <c r="E5" s="43">
        <f t="shared" ref="E5:E27" si="1">F5/10000</f>
        <v>10.08</v>
      </c>
      <c r="F5" s="42">
        <v>100800</v>
      </c>
      <c r="G5" s="42">
        <v>31200</v>
      </c>
      <c r="H5" s="43">
        <f t="shared" ref="H5:H52" si="2">G5/10000</f>
        <v>3.12</v>
      </c>
    </row>
    <row r="6" ht="24" customHeight="1" spans="1:8">
      <c r="A6" s="42">
        <v>3</v>
      </c>
      <c r="B6" s="42" t="s">
        <v>27</v>
      </c>
      <c r="C6" s="43">
        <f t="shared" si="0"/>
        <v>116.86617</v>
      </c>
      <c r="D6" s="43">
        <v>1168661.7</v>
      </c>
      <c r="E6" s="43">
        <f t="shared" si="1"/>
        <v>81.806319</v>
      </c>
      <c r="F6" s="42">
        <v>818063.19</v>
      </c>
      <c r="G6" s="42">
        <v>350597.51</v>
      </c>
      <c r="H6" s="43">
        <f t="shared" si="2"/>
        <v>35.059751</v>
      </c>
    </row>
    <row r="7" ht="24" customHeight="1" spans="1:8">
      <c r="A7" s="42">
        <v>4</v>
      </c>
      <c r="B7" s="42" t="s">
        <v>28</v>
      </c>
      <c r="C7" s="43">
        <f t="shared" si="0"/>
        <v>446.463784</v>
      </c>
      <c r="D7" s="43">
        <v>4464637.84</v>
      </c>
      <c r="E7" s="43">
        <f t="shared" si="1"/>
        <v>312.524649</v>
      </c>
      <c r="F7" s="42">
        <v>3125246.49</v>
      </c>
      <c r="G7" s="42">
        <v>1339391.35</v>
      </c>
      <c r="H7" s="43">
        <f t="shared" si="2"/>
        <v>133.939135</v>
      </c>
    </row>
    <row r="8" ht="24" customHeight="1" spans="1:8">
      <c r="A8" s="42">
        <v>5</v>
      </c>
      <c r="B8" s="42" t="s">
        <v>29</v>
      </c>
      <c r="C8" s="43">
        <f t="shared" si="0"/>
        <v>20.360051</v>
      </c>
      <c r="D8" s="43">
        <v>203600.51</v>
      </c>
      <c r="E8" s="43">
        <f t="shared" si="1"/>
        <v>14.252035</v>
      </c>
      <c r="F8" s="42">
        <v>142520.35</v>
      </c>
      <c r="G8" s="42">
        <v>61080.15</v>
      </c>
      <c r="H8" s="43">
        <f t="shared" si="2"/>
        <v>6.108015</v>
      </c>
    </row>
    <row r="9" ht="24" customHeight="1" spans="1:8">
      <c r="A9" s="42">
        <v>6</v>
      </c>
      <c r="B9" s="42" t="s">
        <v>30</v>
      </c>
      <c r="C9" s="43">
        <f t="shared" si="0"/>
        <v>20.3765</v>
      </c>
      <c r="D9" s="43">
        <v>203765</v>
      </c>
      <c r="E9" s="43">
        <f t="shared" si="1"/>
        <v>14.26355</v>
      </c>
      <c r="F9" s="42">
        <v>142635.5</v>
      </c>
      <c r="G9" s="42">
        <v>61129.5</v>
      </c>
      <c r="H9" s="43">
        <f t="shared" si="2"/>
        <v>6.11295</v>
      </c>
    </row>
    <row r="10" ht="24" customHeight="1" spans="1:8">
      <c r="A10" s="42">
        <v>7</v>
      </c>
      <c r="B10" s="42" t="s">
        <v>31</v>
      </c>
      <c r="C10" s="43">
        <f t="shared" si="0"/>
        <v>1701.1696818</v>
      </c>
      <c r="D10" s="43">
        <v>17011696.818</v>
      </c>
      <c r="E10" s="43">
        <f t="shared" si="1"/>
        <v>1323.162013</v>
      </c>
      <c r="F10" s="42">
        <v>13231620.13</v>
      </c>
      <c r="G10" s="42">
        <v>3780076.68</v>
      </c>
      <c r="H10" s="43">
        <f t="shared" si="2"/>
        <v>378.007668</v>
      </c>
    </row>
    <row r="11" ht="24" customHeight="1" spans="1:8">
      <c r="A11" s="42">
        <v>8</v>
      </c>
      <c r="B11" s="42" t="s">
        <v>32</v>
      </c>
      <c r="C11" s="43">
        <f t="shared" si="0"/>
        <v>34.7761</v>
      </c>
      <c r="D11" s="43">
        <v>347761</v>
      </c>
      <c r="E11" s="43">
        <f t="shared" si="1"/>
        <v>24.34327</v>
      </c>
      <c r="F11" s="42">
        <v>243432.7</v>
      </c>
      <c r="G11" s="42">
        <v>104328.3</v>
      </c>
      <c r="H11" s="43">
        <f t="shared" si="2"/>
        <v>10.43283</v>
      </c>
    </row>
    <row r="12" ht="24" customHeight="1" spans="1:8">
      <c r="A12" s="42">
        <v>9</v>
      </c>
      <c r="B12" s="42" t="s">
        <v>33</v>
      </c>
      <c r="C12" s="43">
        <f t="shared" si="0"/>
        <v>19.1056</v>
      </c>
      <c r="D12" s="43">
        <v>191056</v>
      </c>
      <c r="E12" s="43">
        <f t="shared" si="1"/>
        <v>17.1</v>
      </c>
      <c r="F12" s="42">
        <v>171000</v>
      </c>
      <c r="G12" s="42">
        <v>19105.6</v>
      </c>
      <c r="H12" s="43">
        <f t="shared" si="2"/>
        <v>1.91056</v>
      </c>
    </row>
    <row r="13" ht="24" customHeight="1" spans="1:8">
      <c r="A13" s="42">
        <v>10</v>
      </c>
      <c r="B13" s="42" t="s">
        <v>34</v>
      </c>
      <c r="C13" s="43">
        <f t="shared" si="0"/>
        <v>16.8674</v>
      </c>
      <c r="D13" s="43">
        <v>168674</v>
      </c>
      <c r="E13" s="43">
        <f t="shared" si="1"/>
        <v>15.1</v>
      </c>
      <c r="F13" s="42">
        <v>151000</v>
      </c>
      <c r="G13" s="42">
        <v>16867.4</v>
      </c>
      <c r="H13" s="43">
        <f t="shared" si="2"/>
        <v>1.68674</v>
      </c>
    </row>
    <row r="14" ht="24" customHeight="1" spans="1:8">
      <c r="A14" s="42">
        <v>11</v>
      </c>
      <c r="B14" s="42" t="s">
        <v>35</v>
      </c>
      <c r="C14" s="43">
        <f t="shared" si="0"/>
        <v>17.2648</v>
      </c>
      <c r="D14" s="43">
        <v>172648</v>
      </c>
      <c r="E14" s="43">
        <f t="shared" si="1"/>
        <v>15.5</v>
      </c>
      <c r="F14" s="42">
        <v>155000</v>
      </c>
      <c r="G14" s="42">
        <v>17264.8</v>
      </c>
      <c r="H14" s="43">
        <f t="shared" si="2"/>
        <v>1.72648</v>
      </c>
    </row>
    <row r="15" ht="24" customHeight="1" spans="1:8">
      <c r="A15" s="42">
        <v>12</v>
      </c>
      <c r="B15" s="42" t="s">
        <v>36</v>
      </c>
      <c r="C15" s="43">
        <f t="shared" si="0"/>
        <v>19.8</v>
      </c>
      <c r="D15" s="43">
        <v>198000</v>
      </c>
      <c r="E15" s="43">
        <f t="shared" si="1"/>
        <v>17.8</v>
      </c>
      <c r="F15" s="42">
        <v>178000</v>
      </c>
      <c r="G15" s="42">
        <v>19800</v>
      </c>
      <c r="H15" s="43">
        <f t="shared" si="2"/>
        <v>1.98</v>
      </c>
    </row>
    <row r="16" ht="24" customHeight="1" spans="1:8">
      <c r="A16" s="42">
        <v>13</v>
      </c>
      <c r="B16" s="42" t="s">
        <v>37</v>
      </c>
      <c r="C16" s="43">
        <f t="shared" si="0"/>
        <v>13.169823</v>
      </c>
      <c r="D16" s="43">
        <v>131698.23</v>
      </c>
      <c r="E16" s="43">
        <f t="shared" si="1"/>
        <v>6.584912</v>
      </c>
      <c r="F16" s="42">
        <v>65849.12</v>
      </c>
      <c r="G16" s="42">
        <v>65849.12</v>
      </c>
      <c r="H16" s="43">
        <f t="shared" si="2"/>
        <v>6.584912</v>
      </c>
    </row>
    <row r="17" ht="24" customHeight="1" spans="1:8">
      <c r="A17" s="42">
        <v>14</v>
      </c>
      <c r="B17" s="42" t="s">
        <v>38</v>
      </c>
      <c r="C17" s="43">
        <f t="shared" si="0"/>
        <v>39.539372</v>
      </c>
      <c r="D17" s="43">
        <v>395393.72</v>
      </c>
      <c r="E17" s="43">
        <f t="shared" si="1"/>
        <v>19.769686</v>
      </c>
      <c r="F17" s="42">
        <v>197696.86</v>
      </c>
      <c r="G17" s="42">
        <v>197696.86</v>
      </c>
      <c r="H17" s="43">
        <f t="shared" si="2"/>
        <v>19.769686</v>
      </c>
    </row>
    <row r="18" ht="24" customHeight="1" spans="1:8">
      <c r="A18" s="42">
        <v>15</v>
      </c>
      <c r="B18" s="42" t="s">
        <v>39</v>
      </c>
      <c r="C18" s="43">
        <f t="shared" si="0"/>
        <v>29.980878</v>
      </c>
      <c r="D18" s="43">
        <v>299808.78</v>
      </c>
      <c r="E18" s="43">
        <f t="shared" si="1"/>
        <v>14.990439</v>
      </c>
      <c r="F18" s="42">
        <v>149904.39</v>
      </c>
      <c r="G18" s="42">
        <v>149904.39</v>
      </c>
      <c r="H18" s="43">
        <f t="shared" si="2"/>
        <v>14.990439</v>
      </c>
    </row>
    <row r="19" ht="24" customHeight="1" spans="1:8">
      <c r="A19" s="42">
        <v>16</v>
      </c>
      <c r="B19" s="42" t="s">
        <v>40</v>
      </c>
      <c r="C19" s="43">
        <f t="shared" si="0"/>
        <v>9.7496</v>
      </c>
      <c r="D19" s="43">
        <v>97496</v>
      </c>
      <c r="E19" s="43">
        <f t="shared" si="1"/>
        <v>5.84976</v>
      </c>
      <c r="F19" s="42">
        <v>58497.6</v>
      </c>
      <c r="G19" s="42" t="s">
        <v>41</v>
      </c>
      <c r="H19" s="43">
        <f t="shared" si="2"/>
        <v>3.89984</v>
      </c>
    </row>
    <row r="20" ht="24" customHeight="1" spans="1:8">
      <c r="A20" s="42">
        <v>17</v>
      </c>
      <c r="B20" s="42" t="s">
        <v>42</v>
      </c>
      <c r="C20" s="43">
        <f t="shared" si="0"/>
        <v>21.7124</v>
      </c>
      <c r="D20" s="43">
        <v>217124</v>
      </c>
      <c r="E20" s="43">
        <f t="shared" si="1"/>
        <v>15.19868</v>
      </c>
      <c r="F20" s="42">
        <v>151986.8</v>
      </c>
      <c r="G20" s="42" t="s">
        <v>43</v>
      </c>
      <c r="H20" s="43">
        <f t="shared" si="2"/>
        <v>6.51372</v>
      </c>
    </row>
    <row r="21" ht="24" customHeight="1" spans="1:8">
      <c r="A21" s="42">
        <v>18</v>
      </c>
      <c r="B21" s="42" t="s">
        <v>44</v>
      </c>
      <c r="C21" s="43">
        <f t="shared" si="0"/>
        <v>13.5585</v>
      </c>
      <c r="D21" s="43">
        <v>135585</v>
      </c>
      <c r="E21" s="43">
        <f t="shared" si="1"/>
        <v>9.49095</v>
      </c>
      <c r="F21" s="42">
        <v>94909.5</v>
      </c>
      <c r="G21" s="42" t="s">
        <v>45</v>
      </c>
      <c r="H21" s="43">
        <f t="shared" si="2"/>
        <v>4.06755</v>
      </c>
    </row>
    <row r="22" ht="24" customHeight="1" spans="1:8">
      <c r="A22" s="42">
        <v>19</v>
      </c>
      <c r="B22" s="42" t="s">
        <v>46</v>
      </c>
      <c r="C22" s="43">
        <f t="shared" si="0"/>
        <v>14.6237</v>
      </c>
      <c r="D22" s="43">
        <v>146237</v>
      </c>
      <c r="E22" s="43">
        <f t="shared" si="1"/>
        <v>10.23659</v>
      </c>
      <c r="F22" s="42">
        <v>102365.9</v>
      </c>
      <c r="G22" s="42" t="s">
        <v>47</v>
      </c>
      <c r="H22" s="43">
        <f t="shared" si="2"/>
        <v>4.38711</v>
      </c>
    </row>
    <row r="23" ht="24" customHeight="1" spans="1:8">
      <c r="A23" s="42">
        <v>20</v>
      </c>
      <c r="B23" s="42" t="s">
        <v>48</v>
      </c>
      <c r="C23" s="43">
        <f t="shared" si="0"/>
        <v>10.2051</v>
      </c>
      <c r="D23" s="43">
        <v>102051</v>
      </c>
      <c r="E23" s="43">
        <f t="shared" si="1"/>
        <v>7.14357</v>
      </c>
      <c r="F23" s="42">
        <v>71435.7</v>
      </c>
      <c r="G23" s="42" t="s">
        <v>49</v>
      </c>
      <c r="H23" s="43">
        <f t="shared" si="2"/>
        <v>3.06153</v>
      </c>
    </row>
    <row r="24" ht="24" customHeight="1" spans="1:8">
      <c r="A24" s="42">
        <v>21</v>
      </c>
      <c r="B24" s="42" t="s">
        <v>50</v>
      </c>
      <c r="C24" s="43">
        <f t="shared" si="0"/>
        <v>24.5699</v>
      </c>
      <c r="D24" s="43">
        <v>245699</v>
      </c>
      <c r="E24" s="43">
        <f t="shared" si="1"/>
        <v>17.19893</v>
      </c>
      <c r="F24" s="42">
        <v>171989.3</v>
      </c>
      <c r="G24" s="42" t="s">
        <v>51</v>
      </c>
      <c r="H24" s="43">
        <f t="shared" si="2"/>
        <v>7.37097</v>
      </c>
    </row>
    <row r="25" ht="24" customHeight="1" spans="1:8">
      <c r="A25" s="42">
        <v>22</v>
      </c>
      <c r="B25" s="42" t="s">
        <v>52</v>
      </c>
      <c r="C25" s="43">
        <f t="shared" si="0"/>
        <v>17.4221</v>
      </c>
      <c r="D25" s="43">
        <v>174221</v>
      </c>
      <c r="E25" s="43">
        <f t="shared" si="1"/>
        <v>12.19547</v>
      </c>
      <c r="F25" s="42">
        <v>121954.7</v>
      </c>
      <c r="G25" s="42" t="s">
        <v>53</v>
      </c>
      <c r="H25" s="43">
        <f t="shared" si="2"/>
        <v>5.22663</v>
      </c>
    </row>
    <row r="26" ht="24" customHeight="1" spans="1:8">
      <c r="A26" s="42">
        <v>23</v>
      </c>
      <c r="B26" s="42" t="s">
        <v>54</v>
      </c>
      <c r="C26" s="43">
        <f t="shared" si="0"/>
        <v>486.297109</v>
      </c>
      <c r="D26" s="43">
        <v>4862971.09</v>
      </c>
      <c r="E26" s="43">
        <f t="shared" si="1"/>
        <v>97.2594218</v>
      </c>
      <c r="F26" s="42">
        <v>972594.218</v>
      </c>
      <c r="G26" s="42" t="s">
        <v>55</v>
      </c>
      <c r="H26" s="43">
        <f t="shared" si="2"/>
        <v>389.0376872</v>
      </c>
    </row>
    <row r="27" ht="24" customHeight="1" spans="1:8">
      <c r="A27" s="42">
        <v>24</v>
      </c>
      <c r="B27" s="42" t="s">
        <v>56</v>
      </c>
      <c r="C27" s="43">
        <f t="shared" si="0"/>
        <v>20.8624</v>
      </c>
      <c r="D27" s="43">
        <v>208624</v>
      </c>
      <c r="E27" s="43">
        <f t="shared" si="1"/>
        <v>14.6037</v>
      </c>
      <c r="F27" s="42">
        <v>146037</v>
      </c>
      <c r="G27" s="42" t="s">
        <v>57</v>
      </c>
      <c r="H27" s="43">
        <f t="shared" si="2"/>
        <v>6.2587</v>
      </c>
    </row>
    <row r="28" ht="24" customHeight="1" spans="1:8">
      <c r="A28" s="42">
        <v>25</v>
      </c>
      <c r="B28" s="42" t="s">
        <v>58</v>
      </c>
      <c r="C28" s="43"/>
      <c r="D28" s="43"/>
      <c r="E28" s="43"/>
      <c r="F28" s="42"/>
      <c r="G28" s="42">
        <v>31900</v>
      </c>
      <c r="H28" s="43">
        <f t="shared" si="2"/>
        <v>3.19</v>
      </c>
    </row>
    <row r="29" ht="24" customHeight="1" spans="1:8">
      <c r="A29" s="42">
        <v>26</v>
      </c>
      <c r="B29" s="42" t="s">
        <v>59</v>
      </c>
      <c r="C29" s="43"/>
      <c r="D29" s="43"/>
      <c r="E29" s="43"/>
      <c r="F29" s="42"/>
      <c r="G29" s="42">
        <v>70000</v>
      </c>
      <c r="H29" s="43">
        <f t="shared" si="2"/>
        <v>7</v>
      </c>
    </row>
    <row r="30" ht="24" customHeight="1" spans="1:8">
      <c r="A30" s="42">
        <v>27</v>
      </c>
      <c r="B30" s="42" t="s">
        <v>60</v>
      </c>
      <c r="C30" s="43"/>
      <c r="D30" s="43"/>
      <c r="E30" s="43"/>
      <c r="F30" s="42"/>
      <c r="G30" s="42">
        <v>390000</v>
      </c>
      <c r="H30" s="43">
        <f t="shared" si="2"/>
        <v>39</v>
      </c>
    </row>
    <row r="31" ht="24" customHeight="1" spans="1:8">
      <c r="A31" s="42">
        <v>28</v>
      </c>
      <c r="B31" s="42" t="s">
        <v>61</v>
      </c>
      <c r="C31" s="43"/>
      <c r="D31" s="43"/>
      <c r="E31" s="43"/>
      <c r="F31" s="42"/>
      <c r="G31" s="42">
        <v>74000</v>
      </c>
      <c r="H31" s="43">
        <f t="shared" si="2"/>
        <v>7.4</v>
      </c>
    </row>
    <row r="32" ht="24" customHeight="1" spans="1:8">
      <c r="A32" s="42">
        <v>29</v>
      </c>
      <c r="B32" s="42" t="s">
        <v>62</v>
      </c>
      <c r="C32" s="43"/>
      <c r="D32" s="43"/>
      <c r="E32" s="43"/>
      <c r="F32" s="42"/>
      <c r="G32" s="42">
        <v>85000</v>
      </c>
      <c r="H32" s="43">
        <f t="shared" si="2"/>
        <v>8.5</v>
      </c>
    </row>
    <row r="33" ht="24" customHeight="1" spans="1:8">
      <c r="A33" s="42">
        <v>30</v>
      </c>
      <c r="B33" s="42" t="s">
        <v>63</v>
      </c>
      <c r="C33" s="43"/>
      <c r="D33" s="43"/>
      <c r="E33" s="43"/>
      <c r="F33" s="42"/>
      <c r="G33" s="42">
        <v>21600</v>
      </c>
      <c r="H33" s="43">
        <f t="shared" si="2"/>
        <v>2.16</v>
      </c>
    </row>
    <row r="34" ht="24" customHeight="1" spans="1:8">
      <c r="A34" s="42">
        <v>31</v>
      </c>
      <c r="B34" s="42" t="s">
        <v>64</v>
      </c>
      <c r="C34" s="43"/>
      <c r="D34" s="43"/>
      <c r="E34" s="43"/>
      <c r="F34" s="42"/>
      <c r="G34" s="42">
        <v>4000000</v>
      </c>
      <c r="H34" s="43">
        <f t="shared" si="2"/>
        <v>400</v>
      </c>
    </row>
    <row r="35" ht="24" customHeight="1" spans="1:8">
      <c r="A35" s="42">
        <v>32</v>
      </c>
      <c r="B35" s="42" t="s">
        <v>65</v>
      </c>
      <c r="C35" s="43"/>
      <c r="D35" s="43"/>
      <c r="E35" s="43"/>
      <c r="F35" s="42"/>
      <c r="G35" s="42">
        <v>126000</v>
      </c>
      <c r="H35" s="43">
        <f t="shared" si="2"/>
        <v>12.6</v>
      </c>
    </row>
    <row r="36" ht="24" customHeight="1" spans="1:8">
      <c r="A36" s="42">
        <v>33</v>
      </c>
      <c r="B36" s="42" t="s">
        <v>66</v>
      </c>
      <c r="C36" s="43"/>
      <c r="D36" s="43"/>
      <c r="E36" s="43"/>
      <c r="F36" s="42"/>
      <c r="G36" s="42">
        <v>130000</v>
      </c>
      <c r="H36" s="43">
        <f t="shared" si="2"/>
        <v>13</v>
      </c>
    </row>
    <row r="37" ht="24" customHeight="1" spans="1:8">
      <c r="A37" s="42">
        <v>34</v>
      </c>
      <c r="B37" s="42" t="s">
        <v>67</v>
      </c>
      <c r="C37" s="43"/>
      <c r="D37" s="43"/>
      <c r="E37" s="43"/>
      <c r="F37" s="42"/>
      <c r="G37" s="42">
        <v>140000</v>
      </c>
      <c r="H37" s="43">
        <f t="shared" si="2"/>
        <v>14</v>
      </c>
    </row>
    <row r="38" ht="24" customHeight="1" spans="1:8">
      <c r="A38" s="42">
        <v>35</v>
      </c>
      <c r="B38" s="42" t="s">
        <v>68</v>
      </c>
      <c r="C38" s="43"/>
      <c r="D38" s="43"/>
      <c r="E38" s="43"/>
      <c r="F38" s="42"/>
      <c r="G38" s="42">
        <v>60000</v>
      </c>
      <c r="H38" s="43">
        <f t="shared" si="2"/>
        <v>6</v>
      </c>
    </row>
    <row r="39" ht="24" customHeight="1" spans="1:8">
      <c r="A39" s="42">
        <v>36</v>
      </c>
      <c r="B39" s="42" t="s">
        <v>69</v>
      </c>
      <c r="C39" s="43"/>
      <c r="D39" s="43"/>
      <c r="E39" s="43"/>
      <c r="F39" s="42"/>
      <c r="G39" s="42">
        <v>96400</v>
      </c>
      <c r="H39" s="43">
        <f t="shared" si="2"/>
        <v>9.64</v>
      </c>
    </row>
    <row r="40" ht="24" customHeight="1" spans="1:8">
      <c r="A40" s="42">
        <v>37</v>
      </c>
      <c r="B40" s="42" t="s">
        <v>70</v>
      </c>
      <c r="C40" s="43"/>
      <c r="D40" s="43"/>
      <c r="E40" s="43"/>
      <c r="F40" s="42"/>
      <c r="G40" s="42">
        <v>102000</v>
      </c>
      <c r="H40" s="43">
        <f t="shared" si="2"/>
        <v>10.2</v>
      </c>
    </row>
    <row r="41" ht="24" customHeight="1" spans="1:8">
      <c r="A41" s="42">
        <v>38</v>
      </c>
      <c r="B41" s="42" t="s">
        <v>71</v>
      </c>
      <c r="C41" s="43"/>
      <c r="D41" s="43"/>
      <c r="E41" s="43"/>
      <c r="F41" s="42"/>
      <c r="G41" s="42">
        <v>70000</v>
      </c>
      <c r="H41" s="43">
        <f t="shared" si="2"/>
        <v>7</v>
      </c>
    </row>
    <row r="42" ht="24" customHeight="1" spans="1:8">
      <c r="A42" s="42">
        <v>39</v>
      </c>
      <c r="B42" s="42" t="s">
        <v>72</v>
      </c>
      <c r="C42" s="43"/>
      <c r="D42" s="43"/>
      <c r="E42" s="43"/>
      <c r="F42" s="42"/>
      <c r="G42" s="42">
        <v>125000</v>
      </c>
      <c r="H42" s="43">
        <f t="shared" si="2"/>
        <v>12.5</v>
      </c>
    </row>
    <row r="43" ht="24" customHeight="1" spans="1:8">
      <c r="A43" s="42">
        <v>40</v>
      </c>
      <c r="B43" s="42" t="s">
        <v>73</v>
      </c>
      <c r="C43" s="43"/>
      <c r="D43" s="43"/>
      <c r="E43" s="43"/>
      <c r="F43" s="42"/>
      <c r="G43" s="42">
        <v>50000</v>
      </c>
      <c r="H43" s="43">
        <f t="shared" si="2"/>
        <v>5</v>
      </c>
    </row>
    <row r="44" ht="24" customHeight="1" spans="1:8">
      <c r="A44" s="42">
        <v>41</v>
      </c>
      <c r="B44" s="42" t="s">
        <v>74</v>
      </c>
      <c r="C44" s="43"/>
      <c r="D44" s="43"/>
      <c r="E44" s="43"/>
      <c r="F44" s="42"/>
      <c r="G44" s="42">
        <v>21600</v>
      </c>
      <c r="H44" s="43">
        <f t="shared" si="2"/>
        <v>2.16</v>
      </c>
    </row>
    <row r="45" ht="24" customHeight="1" spans="1:8">
      <c r="A45" s="42">
        <v>42</v>
      </c>
      <c r="B45" s="42" t="s">
        <v>75</v>
      </c>
      <c r="C45" s="43"/>
      <c r="D45" s="43"/>
      <c r="E45" s="43"/>
      <c r="F45" s="42"/>
      <c r="G45" s="42">
        <v>120000</v>
      </c>
      <c r="H45" s="43">
        <f t="shared" si="2"/>
        <v>12</v>
      </c>
    </row>
    <row r="46" ht="24" customHeight="1" spans="1:8">
      <c r="A46" s="42">
        <v>43</v>
      </c>
      <c r="B46" s="42" t="s">
        <v>76</v>
      </c>
      <c r="C46" s="43"/>
      <c r="D46" s="43"/>
      <c r="E46" s="43"/>
      <c r="F46" s="42"/>
      <c r="G46" s="42">
        <v>120000</v>
      </c>
      <c r="H46" s="43">
        <f t="shared" si="2"/>
        <v>12</v>
      </c>
    </row>
    <row r="47" ht="24" customHeight="1" spans="1:8">
      <c r="A47" s="42">
        <v>44</v>
      </c>
      <c r="B47" s="42" t="s">
        <v>77</v>
      </c>
      <c r="C47" s="43"/>
      <c r="D47" s="43"/>
      <c r="E47" s="43"/>
      <c r="F47" s="42"/>
      <c r="G47" s="42">
        <v>60000</v>
      </c>
      <c r="H47" s="43">
        <f t="shared" si="2"/>
        <v>6</v>
      </c>
    </row>
    <row r="48" ht="24" customHeight="1" spans="1:8">
      <c r="A48" s="42">
        <v>45</v>
      </c>
      <c r="B48" s="42" t="s">
        <v>78</v>
      </c>
      <c r="C48" s="43"/>
      <c r="D48" s="43"/>
      <c r="E48" s="43"/>
      <c r="F48" s="42"/>
      <c r="G48" s="42">
        <v>45000</v>
      </c>
      <c r="H48" s="43">
        <f t="shared" si="2"/>
        <v>4.5</v>
      </c>
    </row>
    <row r="49" ht="24" customHeight="1" spans="1:8">
      <c r="A49" s="42">
        <v>46</v>
      </c>
      <c r="B49" s="42" t="s">
        <v>79</v>
      </c>
      <c r="C49" s="43"/>
      <c r="D49" s="43"/>
      <c r="E49" s="43"/>
      <c r="F49" s="42"/>
      <c r="G49" s="42">
        <v>22000</v>
      </c>
      <c r="H49" s="43">
        <f t="shared" si="2"/>
        <v>2.2</v>
      </c>
    </row>
    <row r="50" ht="24" customHeight="1" spans="1:8">
      <c r="A50" s="42">
        <v>47</v>
      </c>
      <c r="B50" s="42" t="s">
        <v>80</v>
      </c>
      <c r="C50" s="43"/>
      <c r="D50" s="43"/>
      <c r="E50" s="43"/>
      <c r="F50" s="42"/>
      <c r="G50" s="42">
        <v>2000000</v>
      </c>
      <c r="H50" s="43">
        <f t="shared" si="2"/>
        <v>200</v>
      </c>
    </row>
    <row r="51" ht="24" customHeight="1" spans="1:8">
      <c r="A51" s="42">
        <v>48</v>
      </c>
      <c r="B51" s="42" t="s">
        <v>81</v>
      </c>
      <c r="C51" s="43"/>
      <c r="D51" s="43"/>
      <c r="E51" s="43"/>
      <c r="F51" s="42"/>
      <c r="G51" s="42">
        <v>45000</v>
      </c>
      <c r="H51" s="43">
        <f t="shared" si="2"/>
        <v>4.5</v>
      </c>
    </row>
    <row r="52" ht="24" customHeight="1" spans="1:8">
      <c r="A52" s="42">
        <v>49</v>
      </c>
      <c r="B52" s="42" t="s">
        <v>82</v>
      </c>
      <c r="C52" s="43"/>
      <c r="D52" s="43"/>
      <c r="E52" s="43"/>
      <c r="F52" s="42"/>
      <c r="G52" s="42">
        <v>140000</v>
      </c>
      <c r="H52" s="43">
        <f t="shared" si="2"/>
        <v>14</v>
      </c>
    </row>
    <row r="53" ht="24" customHeight="1" spans="1:8">
      <c r="A53" s="42">
        <v>50</v>
      </c>
      <c r="B53" s="42" t="s">
        <v>17</v>
      </c>
      <c r="C53" s="43">
        <f>SUM(C4:C52)</f>
        <v>3140.7220688</v>
      </c>
      <c r="D53" s="43">
        <f>SUM(D4:D52)</f>
        <v>31407220.688</v>
      </c>
      <c r="E53" s="43">
        <f>SUM(E4:E52)</f>
        <v>2085.4007148</v>
      </c>
      <c r="F53" s="42"/>
      <c r="G53" s="42">
        <f>SUM(G4:G52)</f>
        <v>14398134.96</v>
      </c>
      <c r="H53" s="43">
        <f>SUM(H4:H52)</f>
        <v>1869.6372332</v>
      </c>
    </row>
  </sheetData>
  <mergeCells count="2">
    <mergeCell ref="A1:H1"/>
    <mergeCell ref="A2:H2"/>
  </mergeCells>
  <pageMargins left="0.669444444444445" right="0.609027777777778" top="1" bottom="1" header="0.5" footer="0.5"/>
  <pageSetup paperSize="9" orientation="portrait"/>
  <headerFooter alignWithMargins="0">
    <oddHeader>&amp;L附件1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workbookViewId="0">
      <selection activeCell="C3" sqref="C3"/>
    </sheetView>
  </sheetViews>
  <sheetFormatPr defaultColWidth="9" defaultRowHeight="20.1" customHeight="1" outlineLevelCol="5"/>
  <cols>
    <col min="1" max="1" width="5.375" style="2" customWidth="1"/>
    <col min="2" max="2" width="29" style="1" customWidth="1"/>
    <col min="3" max="3" width="26.125" style="2" customWidth="1"/>
    <col min="4" max="4" width="10.375" style="2" customWidth="1"/>
    <col min="5" max="5" width="10.75" style="2" customWidth="1"/>
    <col min="6" max="6" width="10.625" style="2" customWidth="1"/>
    <col min="7" max="16384" width="9" style="2"/>
  </cols>
  <sheetData>
    <row r="1" customHeight="1" spans="1:6">
      <c r="A1" s="3" t="s">
        <v>83</v>
      </c>
      <c r="B1" s="3"/>
      <c r="C1" s="3"/>
      <c r="D1" s="3"/>
      <c r="E1" s="3"/>
      <c r="F1" s="3"/>
    </row>
    <row r="2" customHeight="1" spans="1:6">
      <c r="A2" s="5" t="s">
        <v>1</v>
      </c>
      <c r="B2" s="5"/>
      <c r="C2" s="5"/>
      <c r="D2" s="5"/>
      <c r="E2" s="5"/>
      <c r="F2" s="5"/>
    </row>
    <row r="3" s="1" customFormat="1" ht="35.25" customHeight="1" spans="1:6">
      <c r="A3" s="18" t="s">
        <v>2</v>
      </c>
      <c r="B3" s="6" t="s">
        <v>19</v>
      </c>
      <c r="C3" s="6" t="s">
        <v>84</v>
      </c>
      <c r="D3" s="7" t="s">
        <v>5</v>
      </c>
      <c r="E3" s="7" t="s">
        <v>85</v>
      </c>
      <c r="F3" s="7" t="s">
        <v>86</v>
      </c>
    </row>
    <row r="4" ht="27.95" customHeight="1" spans="1:6">
      <c r="A4" s="8">
        <v>1</v>
      </c>
      <c r="B4" s="9" t="s">
        <v>87</v>
      </c>
      <c r="C4" s="9" t="s">
        <v>88</v>
      </c>
      <c r="D4" s="9">
        <v>30</v>
      </c>
      <c r="E4" s="9">
        <v>5</v>
      </c>
      <c r="F4" s="10">
        <v>5</v>
      </c>
    </row>
    <row r="5" ht="27.95" customHeight="1" spans="1:6">
      <c r="A5" s="8">
        <v>2</v>
      </c>
      <c r="B5" s="9" t="s">
        <v>89</v>
      </c>
      <c r="C5" s="9" t="s">
        <v>90</v>
      </c>
      <c r="D5" s="9">
        <v>8.4</v>
      </c>
      <c r="E5" s="9">
        <v>2.4</v>
      </c>
      <c r="F5" s="10">
        <v>2.4</v>
      </c>
    </row>
    <row r="6" ht="27.95" customHeight="1" spans="1:6">
      <c r="A6" s="8">
        <v>3</v>
      </c>
      <c r="B6" s="9" t="s">
        <v>91</v>
      </c>
      <c r="C6" s="9" t="s">
        <v>90</v>
      </c>
      <c r="D6" s="9">
        <v>7.5</v>
      </c>
      <c r="E6" s="9">
        <v>0.5</v>
      </c>
      <c r="F6" s="10">
        <v>0.5</v>
      </c>
    </row>
    <row r="7" ht="27.95" customHeight="1" spans="1:6">
      <c r="A7" s="8">
        <v>4</v>
      </c>
      <c r="B7" s="9" t="s">
        <v>92</v>
      </c>
      <c r="C7" s="9" t="s">
        <v>93</v>
      </c>
      <c r="D7" s="9">
        <v>65</v>
      </c>
      <c r="E7" s="9">
        <v>38</v>
      </c>
      <c r="F7" s="10">
        <v>38</v>
      </c>
    </row>
    <row r="8" ht="27.95" customHeight="1" spans="1:6">
      <c r="A8" s="8">
        <v>5</v>
      </c>
      <c r="B8" s="9" t="s">
        <v>94</v>
      </c>
      <c r="C8" s="9" t="s">
        <v>95</v>
      </c>
      <c r="D8" s="9">
        <v>12</v>
      </c>
      <c r="E8" s="9">
        <v>7</v>
      </c>
      <c r="F8" s="10">
        <v>7</v>
      </c>
    </row>
    <row r="9" ht="27.95" customHeight="1" spans="1:6">
      <c r="A9" s="8">
        <v>6</v>
      </c>
      <c r="B9" s="9" t="s">
        <v>96</v>
      </c>
      <c r="C9" s="9" t="s">
        <v>88</v>
      </c>
      <c r="D9" s="9">
        <v>12</v>
      </c>
      <c r="E9" s="9">
        <v>5</v>
      </c>
      <c r="F9" s="10">
        <v>5</v>
      </c>
    </row>
    <row r="10" ht="27.95" customHeight="1" spans="1:6">
      <c r="A10" s="8">
        <v>7</v>
      </c>
      <c r="B10" s="9" t="s">
        <v>97</v>
      </c>
      <c r="C10" s="9" t="s">
        <v>88</v>
      </c>
      <c r="D10" s="9">
        <v>17</v>
      </c>
      <c r="E10" s="9">
        <v>5</v>
      </c>
      <c r="F10" s="10">
        <v>5</v>
      </c>
    </row>
    <row r="11" ht="27.95" customHeight="1" spans="1:6">
      <c r="A11" s="8">
        <v>8</v>
      </c>
      <c r="B11" s="9" t="s">
        <v>98</v>
      </c>
      <c r="C11" s="9" t="s">
        <v>99</v>
      </c>
      <c r="D11" s="9">
        <v>36.11</v>
      </c>
      <c r="E11" s="9">
        <v>11.11</v>
      </c>
      <c r="F11" s="10">
        <v>11.11</v>
      </c>
    </row>
    <row r="12" ht="27.95" customHeight="1" spans="1:6">
      <c r="A12" s="8">
        <v>9</v>
      </c>
      <c r="B12" s="9" t="s">
        <v>100</v>
      </c>
      <c r="C12" s="9" t="s">
        <v>101</v>
      </c>
      <c r="D12" s="9">
        <v>15</v>
      </c>
      <c r="E12" s="9">
        <v>5</v>
      </c>
      <c r="F12" s="10">
        <v>5</v>
      </c>
    </row>
    <row r="13" ht="27.95" customHeight="1" spans="1:6">
      <c r="A13" s="8">
        <v>10</v>
      </c>
      <c r="B13" s="9" t="s">
        <v>102</v>
      </c>
      <c r="C13" s="9" t="s">
        <v>103</v>
      </c>
      <c r="D13" s="9">
        <v>45</v>
      </c>
      <c r="E13" s="9">
        <v>13</v>
      </c>
      <c r="F13" s="10">
        <v>13</v>
      </c>
    </row>
    <row r="14" ht="27.95" customHeight="1" spans="1:6">
      <c r="A14" s="8">
        <v>11</v>
      </c>
      <c r="B14" s="9" t="s">
        <v>104</v>
      </c>
      <c r="C14" s="9" t="s">
        <v>105</v>
      </c>
      <c r="D14" s="9">
        <v>31.69</v>
      </c>
      <c r="E14" s="9">
        <v>9.69</v>
      </c>
      <c r="F14" s="10">
        <v>9.69</v>
      </c>
    </row>
    <row r="15" ht="27.95" customHeight="1" spans="1:6">
      <c r="A15" s="8">
        <v>12</v>
      </c>
      <c r="B15" s="9" t="s">
        <v>106</v>
      </c>
      <c r="C15" s="9" t="s">
        <v>95</v>
      </c>
      <c r="D15" s="9">
        <v>10.55</v>
      </c>
      <c r="E15" s="9">
        <v>3.55</v>
      </c>
      <c r="F15" s="10">
        <v>3.55</v>
      </c>
    </row>
    <row r="16" ht="27.95" customHeight="1" spans="1:6">
      <c r="A16" s="8">
        <v>13</v>
      </c>
      <c r="B16" s="9" t="s">
        <v>107</v>
      </c>
      <c r="C16" s="9" t="s">
        <v>108</v>
      </c>
      <c r="D16" s="9">
        <v>171.65</v>
      </c>
      <c r="E16" s="19">
        <v>89.396</v>
      </c>
      <c r="F16" s="10">
        <v>89.396</v>
      </c>
    </row>
    <row r="17" ht="27.95" customHeight="1" spans="1:6">
      <c r="A17" s="8">
        <v>14</v>
      </c>
      <c r="B17" s="9" t="s">
        <v>109</v>
      </c>
      <c r="C17" s="9" t="s">
        <v>110</v>
      </c>
      <c r="D17" s="9">
        <v>358.4</v>
      </c>
      <c r="E17" s="19">
        <v>266.0133</v>
      </c>
      <c r="F17" s="10">
        <v>266.0133</v>
      </c>
    </row>
    <row r="18" ht="27.95" customHeight="1" spans="1:6">
      <c r="A18" s="8">
        <v>15</v>
      </c>
      <c r="B18" s="9" t="s">
        <v>111</v>
      </c>
      <c r="C18" s="9" t="s">
        <v>112</v>
      </c>
      <c r="D18" s="9">
        <v>62.71</v>
      </c>
      <c r="E18" s="19">
        <v>28.4163</v>
      </c>
      <c r="F18" s="10">
        <v>28.4163</v>
      </c>
    </row>
    <row r="19" ht="27.95" customHeight="1" spans="1:6">
      <c r="A19" s="8">
        <v>16</v>
      </c>
      <c r="B19" s="9" t="s">
        <v>113</v>
      </c>
      <c r="C19" s="9" t="s">
        <v>114</v>
      </c>
      <c r="D19" s="9">
        <v>737.39</v>
      </c>
      <c r="E19" s="19">
        <v>217.65</v>
      </c>
      <c r="F19" s="10">
        <v>217.65</v>
      </c>
    </row>
    <row r="20" ht="27.95" customHeight="1" spans="1:6">
      <c r="A20" s="8">
        <v>17</v>
      </c>
      <c r="B20" s="9" t="s">
        <v>115</v>
      </c>
      <c r="C20" s="9" t="s">
        <v>116</v>
      </c>
      <c r="D20" s="9">
        <v>134.81</v>
      </c>
      <c r="E20" s="19">
        <v>86.81</v>
      </c>
      <c r="F20" s="10">
        <v>46</v>
      </c>
    </row>
    <row r="21" ht="27.95" customHeight="1" spans="1:6">
      <c r="A21" s="8">
        <v>18</v>
      </c>
      <c r="B21" s="9" t="s">
        <v>117</v>
      </c>
      <c r="C21" s="9" t="s">
        <v>118</v>
      </c>
      <c r="D21" s="9">
        <v>35</v>
      </c>
      <c r="E21" s="19">
        <v>10</v>
      </c>
      <c r="F21" s="10">
        <v>10</v>
      </c>
    </row>
    <row r="22" ht="27.95" customHeight="1" spans="1:6">
      <c r="A22" s="8">
        <v>19</v>
      </c>
      <c r="B22" s="9" t="s">
        <v>119</v>
      </c>
      <c r="C22" s="9" t="s">
        <v>105</v>
      </c>
      <c r="D22" s="9">
        <v>16</v>
      </c>
      <c r="E22" s="9">
        <v>0</v>
      </c>
      <c r="F22" s="10">
        <v>0</v>
      </c>
    </row>
    <row r="23" ht="27.95" customHeight="1" spans="1:6">
      <c r="A23" s="8">
        <v>20</v>
      </c>
      <c r="B23" s="9" t="s">
        <v>120</v>
      </c>
      <c r="C23" s="9" t="s">
        <v>121</v>
      </c>
      <c r="D23" s="9">
        <v>28</v>
      </c>
      <c r="E23" s="19">
        <v>8.934</v>
      </c>
      <c r="F23" s="10">
        <v>8.934</v>
      </c>
    </row>
    <row r="24" ht="27.95" customHeight="1" spans="1:6">
      <c r="A24" s="8">
        <v>21</v>
      </c>
      <c r="B24" s="9" t="s">
        <v>122</v>
      </c>
      <c r="C24" s="9" t="s">
        <v>121</v>
      </c>
      <c r="D24" s="9">
        <v>7.6</v>
      </c>
      <c r="E24" s="19">
        <v>6.2323</v>
      </c>
      <c r="F24" s="10">
        <v>6.2323</v>
      </c>
    </row>
    <row r="25" ht="27.95" customHeight="1" spans="1:6">
      <c r="A25" s="8">
        <v>22</v>
      </c>
      <c r="B25" s="9" t="s">
        <v>123</v>
      </c>
      <c r="C25" s="9" t="s">
        <v>124</v>
      </c>
      <c r="D25" s="9">
        <v>190.3</v>
      </c>
      <c r="E25" s="19">
        <v>160.4352</v>
      </c>
      <c r="F25" s="10">
        <v>160.4352</v>
      </c>
    </row>
    <row r="26" ht="27.95" customHeight="1" spans="1:6">
      <c r="A26" s="8">
        <v>23</v>
      </c>
      <c r="B26" s="9" t="s">
        <v>125</v>
      </c>
      <c r="C26" s="9" t="s">
        <v>126</v>
      </c>
      <c r="D26" s="9">
        <v>29</v>
      </c>
      <c r="E26" s="19">
        <v>29</v>
      </c>
      <c r="F26" s="10">
        <v>20.3</v>
      </c>
    </row>
    <row r="27" ht="27.95" customHeight="1" spans="1:6">
      <c r="A27" s="8">
        <v>24</v>
      </c>
      <c r="B27" s="9" t="s">
        <v>127</v>
      </c>
      <c r="C27" s="9" t="s">
        <v>128</v>
      </c>
      <c r="D27" s="9">
        <v>19.5</v>
      </c>
      <c r="E27" s="19">
        <v>19.5</v>
      </c>
      <c r="F27" s="10">
        <v>13.65</v>
      </c>
    </row>
    <row r="28" ht="27.95" customHeight="1" spans="1:6">
      <c r="A28" s="8">
        <v>25</v>
      </c>
      <c r="B28" s="9" t="s">
        <v>129</v>
      </c>
      <c r="C28" s="9" t="s">
        <v>130</v>
      </c>
      <c r="D28" s="9">
        <v>11.5</v>
      </c>
      <c r="E28" s="19">
        <v>4.6</v>
      </c>
      <c r="F28" s="10">
        <v>4.6</v>
      </c>
    </row>
    <row r="29" ht="27.95" customHeight="1" spans="1:6">
      <c r="A29" s="8">
        <v>26</v>
      </c>
      <c r="B29" s="9" t="s">
        <v>131</v>
      </c>
      <c r="C29" s="9" t="s">
        <v>132</v>
      </c>
      <c r="D29" s="9">
        <v>15</v>
      </c>
      <c r="E29" s="19">
        <v>0</v>
      </c>
      <c r="F29" s="10">
        <v>0</v>
      </c>
    </row>
    <row r="30" ht="27.95" customHeight="1" spans="1:6">
      <c r="A30" s="8">
        <v>27</v>
      </c>
      <c r="B30" s="9" t="s">
        <v>133</v>
      </c>
      <c r="C30" s="9" t="s">
        <v>130</v>
      </c>
      <c r="D30" s="9">
        <v>39.3</v>
      </c>
      <c r="E30" s="19">
        <v>15.664</v>
      </c>
      <c r="F30" s="10">
        <v>15.664</v>
      </c>
    </row>
    <row r="31" ht="27.95" customHeight="1" spans="1:6">
      <c r="A31" s="8">
        <v>28</v>
      </c>
      <c r="B31" s="9" t="s">
        <v>134</v>
      </c>
      <c r="C31" s="9" t="s">
        <v>130</v>
      </c>
      <c r="D31" s="9">
        <v>31</v>
      </c>
      <c r="E31" s="19">
        <v>18.6294</v>
      </c>
      <c r="F31" s="10">
        <v>18.6294</v>
      </c>
    </row>
    <row r="32" ht="27.95" customHeight="1" spans="1:6">
      <c r="A32" s="8">
        <v>29</v>
      </c>
      <c r="B32" s="9" t="s">
        <v>135</v>
      </c>
      <c r="C32" s="9" t="s">
        <v>126</v>
      </c>
      <c r="D32" s="9">
        <v>7.3</v>
      </c>
      <c r="E32" s="19">
        <v>3.3</v>
      </c>
      <c r="F32" s="10">
        <v>3.3</v>
      </c>
    </row>
    <row r="33" ht="27.95" customHeight="1" spans="1:6">
      <c r="A33" s="8">
        <v>30</v>
      </c>
      <c r="B33" s="9" t="s">
        <v>136</v>
      </c>
      <c r="C33" s="9" t="s">
        <v>130</v>
      </c>
      <c r="D33" s="9">
        <v>6.8</v>
      </c>
      <c r="E33" s="19">
        <v>0.5586</v>
      </c>
      <c r="F33" s="10">
        <v>0.5586</v>
      </c>
    </row>
    <row r="34" ht="27.95" customHeight="1" spans="1:6">
      <c r="A34" s="8">
        <v>31</v>
      </c>
      <c r="B34" s="9" t="s">
        <v>137</v>
      </c>
      <c r="C34" s="9" t="s">
        <v>138</v>
      </c>
      <c r="D34" s="9">
        <v>37.7</v>
      </c>
      <c r="E34" s="19">
        <v>23.4665</v>
      </c>
      <c r="F34" s="10">
        <v>23.4665</v>
      </c>
    </row>
    <row r="35" ht="27.95" customHeight="1" spans="1:6">
      <c r="A35" s="8">
        <v>32</v>
      </c>
      <c r="B35" s="9" t="s">
        <v>139</v>
      </c>
      <c r="C35" s="9" t="s">
        <v>126</v>
      </c>
      <c r="D35" s="9">
        <v>7.5</v>
      </c>
      <c r="E35" s="9">
        <v>5.5</v>
      </c>
      <c r="F35" s="10">
        <v>5.5</v>
      </c>
    </row>
    <row r="36" ht="27.95" customHeight="1" spans="1:6">
      <c r="A36" s="8">
        <v>33</v>
      </c>
      <c r="B36" s="9" t="s">
        <v>140</v>
      </c>
      <c r="C36" s="9" t="s">
        <v>118</v>
      </c>
      <c r="D36" s="9">
        <v>18</v>
      </c>
      <c r="E36" s="9">
        <v>0</v>
      </c>
      <c r="F36" s="10">
        <v>0</v>
      </c>
    </row>
    <row r="37" ht="27.95" customHeight="1" spans="1:6">
      <c r="A37" s="8">
        <v>34</v>
      </c>
      <c r="B37" s="9" t="s">
        <v>141</v>
      </c>
      <c r="C37" s="9" t="s">
        <v>103</v>
      </c>
      <c r="D37" s="9">
        <v>38.2</v>
      </c>
      <c r="E37" s="9">
        <v>0.2808</v>
      </c>
      <c r="F37" s="10">
        <v>0.2808</v>
      </c>
    </row>
    <row r="38" ht="27.95" customHeight="1" spans="1:6">
      <c r="A38" s="8">
        <v>35</v>
      </c>
      <c r="B38" s="9" t="s">
        <v>142</v>
      </c>
      <c r="C38" s="9" t="s">
        <v>126</v>
      </c>
      <c r="D38" s="9">
        <v>22.8</v>
      </c>
      <c r="E38" s="9">
        <v>9.12</v>
      </c>
      <c r="F38" s="10">
        <v>9.12</v>
      </c>
    </row>
    <row r="39" ht="27.95" customHeight="1" spans="1:6">
      <c r="A39" s="8">
        <v>36</v>
      </c>
      <c r="B39" s="9" t="s">
        <v>143</v>
      </c>
      <c r="C39" s="9" t="s">
        <v>144</v>
      </c>
      <c r="D39" s="9">
        <v>22.8</v>
      </c>
      <c r="E39" s="9">
        <v>0</v>
      </c>
      <c r="F39" s="10">
        <v>0</v>
      </c>
    </row>
    <row r="40" ht="27.95" customHeight="1" spans="1:6">
      <c r="A40" s="8">
        <v>37</v>
      </c>
      <c r="B40" s="9" t="s">
        <v>145</v>
      </c>
      <c r="C40" s="9" t="s">
        <v>108</v>
      </c>
      <c r="D40" s="9">
        <v>90.95</v>
      </c>
      <c r="E40" s="9">
        <v>109.4135</v>
      </c>
      <c r="F40" s="10">
        <v>109.4135</v>
      </c>
    </row>
    <row r="41" ht="27.95" customHeight="1" spans="1:6">
      <c r="A41" s="8">
        <v>38</v>
      </c>
      <c r="B41" s="9" t="s">
        <v>146</v>
      </c>
      <c r="C41" s="9" t="s">
        <v>147</v>
      </c>
      <c r="D41" s="9">
        <v>100.83</v>
      </c>
      <c r="E41" s="9">
        <v>101.4025</v>
      </c>
      <c r="F41" s="10">
        <v>101.4025</v>
      </c>
    </row>
    <row r="42" ht="27.95" customHeight="1" spans="1:6">
      <c r="A42" s="8">
        <v>39</v>
      </c>
      <c r="B42" s="9" t="s">
        <v>148</v>
      </c>
      <c r="C42" s="9" t="s">
        <v>103</v>
      </c>
      <c r="D42" s="9">
        <v>98.36</v>
      </c>
      <c r="E42" s="9">
        <v>96.3101</v>
      </c>
      <c r="F42" s="10">
        <v>96.3101</v>
      </c>
    </row>
    <row r="43" ht="27.95" customHeight="1" spans="1:6">
      <c r="A43" s="8">
        <v>40</v>
      </c>
      <c r="B43" s="9" t="s">
        <v>149</v>
      </c>
      <c r="C43" s="9" t="s">
        <v>150</v>
      </c>
      <c r="D43" s="9">
        <v>75.32</v>
      </c>
      <c r="E43" s="9">
        <v>65.6524</v>
      </c>
      <c r="F43" s="10">
        <v>65.6524</v>
      </c>
    </row>
    <row r="44" ht="27.95" customHeight="1" spans="1:6">
      <c r="A44" s="8">
        <v>41</v>
      </c>
      <c r="B44" s="9" t="s">
        <v>151</v>
      </c>
      <c r="C44" s="9" t="s">
        <v>152</v>
      </c>
      <c r="D44" s="9">
        <v>114.1088</v>
      </c>
      <c r="E44" s="9">
        <v>65.765</v>
      </c>
      <c r="F44" s="10">
        <v>65.765</v>
      </c>
    </row>
    <row r="45" ht="27.95" customHeight="1" spans="1:6">
      <c r="A45" s="8">
        <v>42</v>
      </c>
      <c r="B45" s="9" t="s">
        <v>153</v>
      </c>
      <c r="C45" s="9" t="s">
        <v>152</v>
      </c>
      <c r="D45" s="9">
        <v>60.7944</v>
      </c>
      <c r="E45" s="9">
        <v>67.866</v>
      </c>
      <c r="F45" s="10">
        <v>67.866</v>
      </c>
    </row>
    <row r="46" ht="27.95" customHeight="1" spans="1:6">
      <c r="A46" s="8"/>
      <c r="B46" s="11" t="s">
        <v>14</v>
      </c>
      <c r="C46" s="12"/>
      <c r="D46" s="12">
        <f>SUM(D4:D45)</f>
        <v>2878.8732</v>
      </c>
      <c r="E46" s="12">
        <f>SUM(E4:E45)</f>
        <v>1615.1659</v>
      </c>
      <c r="F46" s="39">
        <f>SUM(F4:F45)</f>
        <v>1559.8059</v>
      </c>
    </row>
    <row r="47" customHeight="1" spans="2:5">
      <c r="B47" s="13"/>
      <c r="C47" s="14"/>
      <c r="D47" s="14"/>
      <c r="E47" s="14"/>
    </row>
  </sheetData>
  <mergeCells count="3">
    <mergeCell ref="A1:F1"/>
    <mergeCell ref="A2:F2"/>
    <mergeCell ref="C47:D47"/>
  </mergeCells>
  <pageMargins left="0.638888888888889" right="0.46875" top="1" bottom="0.71875" header="0.5" footer="0.5"/>
  <pageSetup paperSize="9" orientation="portrait"/>
  <headerFooter alignWithMargins="0">
    <oddHeader>&amp;L附件1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abSelected="1" workbookViewId="0">
      <selection activeCell="A1" sqref="A1:D1"/>
    </sheetView>
  </sheetViews>
  <sheetFormatPr defaultColWidth="9" defaultRowHeight="13.5" outlineLevelCol="3"/>
  <cols>
    <col min="1" max="1" width="8" style="24" customWidth="1"/>
    <col min="2" max="2" width="43.25" style="24" customWidth="1"/>
    <col min="3" max="3" width="12.75" style="25" customWidth="1"/>
    <col min="4" max="4" width="61.5" style="24" customWidth="1"/>
    <col min="5" max="16384" width="9" style="24"/>
  </cols>
  <sheetData>
    <row r="1" s="22" customFormat="1" ht="35.25" customHeight="1" spans="1:4">
      <c r="A1" s="26" t="s">
        <v>154</v>
      </c>
      <c r="B1" s="26"/>
      <c r="C1" s="27"/>
      <c r="D1" s="26"/>
    </row>
    <row r="2" s="23" customFormat="1" ht="34" customHeight="1" spans="1:4">
      <c r="A2" s="28" t="s">
        <v>2</v>
      </c>
      <c r="B2" s="28" t="s">
        <v>155</v>
      </c>
      <c r="C2" s="29" t="s">
        <v>156</v>
      </c>
      <c r="D2" s="30" t="s">
        <v>157</v>
      </c>
    </row>
    <row r="3" ht="36" customHeight="1" spans="1:4">
      <c r="A3" s="31">
        <f t="shared" ref="A3:A10" si="0">ROW()-2</f>
        <v>1</v>
      </c>
      <c r="B3" s="32" t="s">
        <v>158</v>
      </c>
      <c r="C3" s="33">
        <v>1</v>
      </c>
      <c r="D3" s="34" t="s">
        <v>159</v>
      </c>
    </row>
    <row r="4" ht="29" customHeight="1" spans="1:4">
      <c r="A4" s="31">
        <f t="shared" si="0"/>
        <v>2</v>
      </c>
      <c r="B4" s="32" t="s">
        <v>160</v>
      </c>
      <c r="C4" s="33">
        <v>1</v>
      </c>
      <c r="D4" s="34"/>
    </row>
    <row r="5" ht="33" customHeight="1" spans="1:4">
      <c r="A5" s="31">
        <f t="shared" si="0"/>
        <v>3</v>
      </c>
      <c r="B5" s="32" t="s">
        <v>161</v>
      </c>
      <c r="C5" s="33">
        <v>1</v>
      </c>
      <c r="D5" s="34"/>
    </row>
    <row r="6" ht="36" customHeight="1" spans="1:4">
      <c r="A6" s="31">
        <f t="shared" si="0"/>
        <v>4</v>
      </c>
      <c r="B6" s="32" t="s">
        <v>162</v>
      </c>
      <c r="C6" s="33">
        <v>1</v>
      </c>
      <c r="D6" s="34"/>
    </row>
    <row r="7" ht="36" customHeight="1" spans="1:4">
      <c r="A7" s="31">
        <f t="shared" si="0"/>
        <v>5</v>
      </c>
      <c r="B7" s="32" t="s">
        <v>163</v>
      </c>
      <c r="C7" s="33">
        <v>1</v>
      </c>
      <c r="D7" s="34"/>
    </row>
    <row r="8" ht="45" customHeight="1" spans="1:4">
      <c r="A8" s="31">
        <f t="shared" si="0"/>
        <v>6</v>
      </c>
      <c r="B8" s="32" t="s">
        <v>164</v>
      </c>
      <c r="C8" s="35">
        <v>1</v>
      </c>
      <c r="D8" s="34" t="s">
        <v>165</v>
      </c>
    </row>
    <row r="9" ht="45" customHeight="1" spans="1:4">
      <c r="A9" s="31">
        <f t="shared" si="0"/>
        <v>7</v>
      </c>
      <c r="B9" s="32" t="s">
        <v>166</v>
      </c>
      <c r="C9" s="35">
        <v>1</v>
      </c>
      <c r="D9" s="34"/>
    </row>
    <row r="10" ht="45" customHeight="1" spans="1:4">
      <c r="A10" s="31">
        <f t="shared" si="0"/>
        <v>8</v>
      </c>
      <c r="B10" s="32" t="s">
        <v>167</v>
      </c>
      <c r="C10" s="35">
        <v>1</v>
      </c>
      <c r="D10" s="34"/>
    </row>
    <row r="11" ht="27" customHeight="1" spans="1:4">
      <c r="A11" s="36" t="s">
        <v>17</v>
      </c>
      <c r="B11" s="37"/>
      <c r="C11" s="35">
        <f>SUM(C3:C10)</f>
        <v>8</v>
      </c>
      <c r="D11" s="38"/>
    </row>
  </sheetData>
  <mergeCells count="4">
    <mergeCell ref="A1:D1"/>
    <mergeCell ref="A11:B11"/>
    <mergeCell ref="D3:D7"/>
    <mergeCell ref="D8:D10"/>
  </mergeCells>
  <pageMargins left="0.751388888888889" right="0.751388888888889" top="0.511805555555556" bottom="0.590277777777778" header="0.354166666666667" footer="0.314583333333333"/>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F5" sqref="F5"/>
    </sheetView>
  </sheetViews>
  <sheetFormatPr defaultColWidth="9" defaultRowHeight="20.1" customHeight="1" outlineLevelCol="6"/>
  <cols>
    <col min="1" max="1" width="5.375" style="2" customWidth="1"/>
    <col min="2" max="2" width="20.25" style="1" customWidth="1"/>
    <col min="3" max="3" width="18.375" style="1" customWidth="1"/>
    <col min="4" max="4" width="11.125" style="2" customWidth="1"/>
    <col min="5" max="5" width="12.625" style="2" customWidth="1"/>
    <col min="6" max="6" width="12.875" style="2" customWidth="1"/>
    <col min="7" max="7" width="13.25" style="2" customWidth="1"/>
    <col min="8" max="16384" width="9" style="2"/>
  </cols>
  <sheetData>
    <row r="1" ht="30" customHeight="1" spans="1:7">
      <c r="A1" s="3" t="s">
        <v>168</v>
      </c>
      <c r="B1" s="4"/>
      <c r="C1" s="4"/>
      <c r="D1" s="3"/>
      <c r="E1" s="3"/>
      <c r="F1" s="3"/>
      <c r="G1" s="3"/>
    </row>
    <row r="2" ht="29.25" customHeight="1" spans="1:7">
      <c r="A2" s="5" t="s">
        <v>1</v>
      </c>
      <c r="B2" s="5"/>
      <c r="C2" s="5"/>
      <c r="D2" s="5"/>
      <c r="E2" s="5"/>
      <c r="F2" s="5"/>
      <c r="G2" s="5"/>
    </row>
    <row r="3" s="1" customFormat="1" ht="36" customHeight="1" spans="1:7">
      <c r="A3" s="18" t="s">
        <v>2</v>
      </c>
      <c r="B3" s="6" t="s">
        <v>19</v>
      </c>
      <c r="C3" s="6" t="s">
        <v>84</v>
      </c>
      <c r="D3" s="7" t="s">
        <v>5</v>
      </c>
      <c r="E3" s="7" t="s">
        <v>21</v>
      </c>
      <c r="F3" s="7" t="s">
        <v>85</v>
      </c>
      <c r="G3" s="7" t="s">
        <v>169</v>
      </c>
    </row>
    <row r="4" ht="30" customHeight="1" spans="1:7">
      <c r="A4" s="8">
        <v>1</v>
      </c>
      <c r="B4" s="9" t="s">
        <v>170</v>
      </c>
      <c r="C4" s="9" t="s">
        <v>126</v>
      </c>
      <c r="D4" s="9">
        <v>1000.44</v>
      </c>
      <c r="E4" s="19">
        <v>600.44</v>
      </c>
      <c r="F4" s="20">
        <v>300</v>
      </c>
      <c r="G4" s="8" t="s">
        <v>171</v>
      </c>
    </row>
    <row r="5" ht="30" customHeight="1" spans="1:7">
      <c r="A5" s="8">
        <v>2</v>
      </c>
      <c r="B5" s="9" t="s">
        <v>172</v>
      </c>
      <c r="C5" s="9" t="s">
        <v>173</v>
      </c>
      <c r="D5" s="9">
        <v>513.31</v>
      </c>
      <c r="E5" s="9">
        <v>425.31</v>
      </c>
      <c r="F5" s="20">
        <v>52</v>
      </c>
      <c r="G5" s="8" t="s">
        <v>171</v>
      </c>
    </row>
    <row r="6" ht="30" customHeight="1" spans="1:7">
      <c r="A6" s="8">
        <v>3</v>
      </c>
      <c r="B6" s="9" t="s">
        <v>174</v>
      </c>
      <c r="C6" s="9" t="s">
        <v>175</v>
      </c>
      <c r="D6" s="9">
        <v>88.56</v>
      </c>
      <c r="E6" s="9">
        <v>53.56</v>
      </c>
      <c r="F6" s="20">
        <v>26</v>
      </c>
      <c r="G6" s="8" t="s">
        <v>171</v>
      </c>
    </row>
    <row r="7" ht="30" customHeight="1" spans="1:7">
      <c r="A7" s="8">
        <v>4</v>
      </c>
      <c r="B7" s="9" t="s">
        <v>176</v>
      </c>
      <c r="C7" s="9" t="s">
        <v>152</v>
      </c>
      <c r="D7" s="9">
        <v>988.81</v>
      </c>
      <c r="E7" s="9">
        <v>593.81</v>
      </c>
      <c r="F7" s="20">
        <v>296</v>
      </c>
      <c r="G7" s="8" t="s">
        <v>171</v>
      </c>
    </row>
    <row r="8" ht="30" customHeight="1" spans="1:7">
      <c r="A8" s="8">
        <v>5</v>
      </c>
      <c r="B8" s="9" t="s">
        <v>177</v>
      </c>
      <c r="C8" s="9" t="s">
        <v>178</v>
      </c>
      <c r="D8" s="9">
        <v>643.85</v>
      </c>
      <c r="E8" s="9">
        <v>473.85</v>
      </c>
      <c r="F8" s="20">
        <v>280</v>
      </c>
      <c r="G8" s="8" t="s">
        <v>171</v>
      </c>
    </row>
    <row r="9" ht="30" customHeight="1" spans="1:7">
      <c r="A9" s="8">
        <v>6</v>
      </c>
      <c r="B9" s="9" t="s">
        <v>179</v>
      </c>
      <c r="C9" s="9" t="s">
        <v>180</v>
      </c>
      <c r="D9" s="9">
        <v>212.7798</v>
      </c>
      <c r="E9" s="9">
        <v>212.779</v>
      </c>
      <c r="F9" s="20">
        <v>85</v>
      </c>
      <c r="G9" s="8" t="s">
        <v>171</v>
      </c>
    </row>
    <row r="10" ht="30" customHeight="1" spans="1:7">
      <c r="A10" s="8"/>
      <c r="B10" s="9" t="s">
        <v>181</v>
      </c>
      <c r="C10" s="9"/>
      <c r="D10" s="9">
        <v>10</v>
      </c>
      <c r="E10" s="9">
        <v>10</v>
      </c>
      <c r="F10" s="20">
        <v>10</v>
      </c>
      <c r="G10" s="8" t="s">
        <v>171</v>
      </c>
    </row>
    <row r="11" ht="30" customHeight="1" spans="1:7">
      <c r="A11" s="8"/>
      <c r="B11" s="11" t="s">
        <v>14</v>
      </c>
      <c r="C11" s="11"/>
      <c r="D11" s="12">
        <f>SUM(D4:D10)</f>
        <v>3457.7498</v>
      </c>
      <c r="E11" s="12">
        <f>SUM(E4:E10)</f>
        <v>2369.749</v>
      </c>
      <c r="F11" s="21">
        <f>SUM(F4:F10)</f>
        <v>1049</v>
      </c>
      <c r="G11" s="8"/>
    </row>
    <row r="12" customHeight="1" spans="2:7">
      <c r="B12" s="13"/>
      <c r="C12" s="13"/>
      <c r="D12" s="14"/>
      <c r="E12" s="14"/>
      <c r="F12" s="14"/>
      <c r="G12" s="14"/>
    </row>
  </sheetData>
  <mergeCells count="4">
    <mergeCell ref="A1:G1"/>
    <mergeCell ref="A2:G2"/>
    <mergeCell ref="D12:E12"/>
    <mergeCell ref="F12:G12"/>
  </mergeCells>
  <pageMargins left="0.56875" right="0.46875" top="1" bottom="1" header="0.5" footer="0.5"/>
  <pageSetup paperSize="9" orientation="portrait"/>
  <headerFooter alignWithMargins="0">
    <oddHeader>&amp;L附件2</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F28" sqref="F28"/>
    </sheetView>
  </sheetViews>
  <sheetFormatPr defaultColWidth="9" defaultRowHeight="13.5" outlineLevelCol="4"/>
  <cols>
    <col min="1" max="1" width="7.625" customWidth="1"/>
    <col min="2" max="2" width="36.25" customWidth="1"/>
    <col min="3" max="3" width="14.75" customWidth="1"/>
    <col min="4" max="4" width="13.875" customWidth="1"/>
    <col min="5" max="5" width="17.75" customWidth="1"/>
  </cols>
  <sheetData>
    <row r="1" ht="27.75" customHeight="1" spans="1:5">
      <c r="A1" s="3" t="s">
        <v>182</v>
      </c>
      <c r="B1" s="4"/>
      <c r="C1" s="3"/>
      <c r="D1" s="3"/>
      <c r="E1" s="3"/>
    </row>
    <row r="2" ht="27.75" customHeight="1" spans="1:5">
      <c r="A2" s="5" t="s">
        <v>1</v>
      </c>
      <c r="B2" s="5"/>
      <c r="C2" s="5"/>
      <c r="D2" s="5"/>
      <c r="E2" s="5"/>
    </row>
    <row r="3" ht="32.25" customHeight="1" spans="1:5">
      <c r="A3" s="7" t="s">
        <v>2</v>
      </c>
      <c r="B3" s="7" t="s">
        <v>19</v>
      </c>
      <c r="C3" s="7" t="s">
        <v>5</v>
      </c>
      <c r="D3" s="7" t="s">
        <v>183</v>
      </c>
      <c r="E3" s="7" t="s">
        <v>169</v>
      </c>
    </row>
    <row r="4" ht="27.95" customHeight="1" spans="1:5">
      <c r="A4" s="15">
        <v>1</v>
      </c>
      <c r="B4" s="7" t="s">
        <v>184</v>
      </c>
      <c r="C4" s="7">
        <v>1100</v>
      </c>
      <c r="D4" s="7">
        <v>1100</v>
      </c>
      <c r="E4" s="7" t="s">
        <v>171</v>
      </c>
    </row>
    <row r="5" ht="27.95" customHeight="1" spans="1:5">
      <c r="A5" s="15">
        <v>2</v>
      </c>
      <c r="B5" s="7" t="s">
        <v>185</v>
      </c>
      <c r="C5" s="7">
        <v>500</v>
      </c>
      <c r="D5" s="7">
        <v>500</v>
      </c>
      <c r="E5" s="7" t="s">
        <v>171</v>
      </c>
    </row>
    <row r="6" ht="27.95" customHeight="1" spans="1:5">
      <c r="A6" s="15">
        <v>3</v>
      </c>
      <c r="B6" s="7" t="s">
        <v>186</v>
      </c>
      <c r="C6" s="7">
        <v>1200</v>
      </c>
      <c r="D6" s="7">
        <v>1200</v>
      </c>
      <c r="E6" s="7" t="s">
        <v>171</v>
      </c>
    </row>
    <row r="7" ht="27.95" customHeight="1" spans="1:5">
      <c r="A7" s="15">
        <v>4</v>
      </c>
      <c r="B7" s="7" t="s">
        <v>187</v>
      </c>
      <c r="C7" s="7">
        <v>2000</v>
      </c>
      <c r="D7" s="7">
        <v>2000</v>
      </c>
      <c r="E7" s="7" t="s">
        <v>171</v>
      </c>
    </row>
    <row r="8" ht="27.95" customHeight="1" spans="1:5">
      <c r="A8" s="15">
        <v>5</v>
      </c>
      <c r="B8" s="7" t="s">
        <v>188</v>
      </c>
      <c r="C8" s="7">
        <v>200</v>
      </c>
      <c r="D8" s="7">
        <v>200</v>
      </c>
      <c r="E8" s="7" t="s">
        <v>171</v>
      </c>
    </row>
    <row r="9" ht="27.95" customHeight="1" spans="1:5">
      <c r="A9" s="15">
        <v>6</v>
      </c>
      <c r="B9" s="7" t="s">
        <v>189</v>
      </c>
      <c r="C9" s="7">
        <v>600</v>
      </c>
      <c r="D9" s="7">
        <v>600</v>
      </c>
      <c r="E9" s="7" t="s">
        <v>171</v>
      </c>
    </row>
    <row r="10" ht="27.95" customHeight="1" spans="1:5">
      <c r="A10" s="15">
        <v>7</v>
      </c>
      <c r="B10" s="7" t="s">
        <v>190</v>
      </c>
      <c r="C10" s="7">
        <v>2000</v>
      </c>
      <c r="D10" s="7">
        <v>2000</v>
      </c>
      <c r="E10" s="7" t="s">
        <v>171</v>
      </c>
    </row>
    <row r="11" ht="27.95" customHeight="1" spans="1:5">
      <c r="A11" s="15">
        <v>8</v>
      </c>
      <c r="B11" s="7" t="s">
        <v>185</v>
      </c>
      <c r="C11" s="7">
        <v>500</v>
      </c>
      <c r="D11" s="7">
        <v>500</v>
      </c>
      <c r="E11" s="7" t="s">
        <v>171</v>
      </c>
    </row>
    <row r="12" ht="27.95" customHeight="1" spans="1:5">
      <c r="A12" s="15">
        <v>9</v>
      </c>
      <c r="B12" s="7" t="s">
        <v>186</v>
      </c>
      <c r="C12" s="7">
        <v>1200</v>
      </c>
      <c r="D12" s="7">
        <v>1200</v>
      </c>
      <c r="E12" s="7" t="s">
        <v>171</v>
      </c>
    </row>
    <row r="13" ht="27.95" customHeight="1" spans="1:5">
      <c r="A13" s="15">
        <v>10</v>
      </c>
      <c r="B13" s="7" t="s">
        <v>189</v>
      </c>
      <c r="C13" s="7">
        <v>600</v>
      </c>
      <c r="D13" s="7">
        <v>600</v>
      </c>
      <c r="E13" s="7" t="s">
        <v>171</v>
      </c>
    </row>
    <row r="14" ht="27.95" customHeight="1" spans="1:5">
      <c r="A14" s="15">
        <v>11</v>
      </c>
      <c r="B14" s="7" t="s">
        <v>191</v>
      </c>
      <c r="C14" s="7">
        <v>30</v>
      </c>
      <c r="D14" s="7">
        <v>30</v>
      </c>
      <c r="E14" s="7" t="s">
        <v>171</v>
      </c>
    </row>
    <row r="15" ht="27.95" customHeight="1" spans="1:5">
      <c r="A15" s="15">
        <v>12</v>
      </c>
      <c r="B15" s="7" t="s">
        <v>192</v>
      </c>
      <c r="C15" s="7">
        <v>30</v>
      </c>
      <c r="D15" s="7">
        <v>30</v>
      </c>
      <c r="E15" s="7" t="s">
        <v>171</v>
      </c>
    </row>
    <row r="16" ht="27.95" customHeight="1" spans="1:5">
      <c r="A16" s="15">
        <v>13</v>
      </c>
      <c r="B16" s="7" t="s">
        <v>193</v>
      </c>
      <c r="C16" s="7">
        <v>20</v>
      </c>
      <c r="D16" s="7">
        <v>20</v>
      </c>
      <c r="E16" s="7" t="s">
        <v>171</v>
      </c>
    </row>
    <row r="17" ht="27.95" customHeight="1" spans="1:5">
      <c r="A17" s="15">
        <v>14</v>
      </c>
      <c r="B17" s="7" t="s">
        <v>194</v>
      </c>
      <c r="C17" s="7"/>
      <c r="D17" s="7"/>
      <c r="E17" s="7" t="s">
        <v>171</v>
      </c>
    </row>
    <row r="18" ht="27.95" customHeight="1" spans="1:5">
      <c r="A18" s="15">
        <v>15</v>
      </c>
      <c r="B18" s="7" t="s">
        <v>195</v>
      </c>
      <c r="C18" s="7">
        <v>10</v>
      </c>
      <c r="D18" s="7">
        <v>10</v>
      </c>
      <c r="E18" s="7" t="s">
        <v>171</v>
      </c>
    </row>
    <row r="19" ht="27.95" customHeight="1" spans="1:5">
      <c r="A19" s="15">
        <v>16</v>
      </c>
      <c r="B19" s="7" t="s">
        <v>196</v>
      </c>
      <c r="C19" s="7">
        <v>20</v>
      </c>
      <c r="D19" s="7">
        <v>20</v>
      </c>
      <c r="E19" s="7" t="s">
        <v>171</v>
      </c>
    </row>
    <row r="20" ht="27.95" customHeight="1" spans="1:5">
      <c r="A20" s="15">
        <v>17</v>
      </c>
      <c r="B20" s="6" t="s">
        <v>197</v>
      </c>
      <c r="C20" s="6">
        <v>30</v>
      </c>
      <c r="D20" s="6">
        <v>30</v>
      </c>
      <c r="E20" s="7" t="s">
        <v>171</v>
      </c>
    </row>
    <row r="21" ht="27.95" customHeight="1" spans="1:5">
      <c r="A21" s="16" t="s">
        <v>17</v>
      </c>
      <c r="B21" s="17"/>
      <c r="C21" s="15">
        <f>SUM(C4:C20)</f>
        <v>10040</v>
      </c>
      <c r="D21" s="15">
        <f>SUM(D4:D20)</f>
        <v>10040</v>
      </c>
      <c r="E21" s="15"/>
    </row>
  </sheetData>
  <mergeCells count="3">
    <mergeCell ref="A1:E1"/>
    <mergeCell ref="A2:E2"/>
    <mergeCell ref="A21:B21"/>
  </mergeCells>
  <pageMargins left="0.659027777777778" right="0.609027777777778" top="1" bottom="1" header="0.488888888888889" footer="0.5"/>
  <pageSetup paperSize="9" orientation="portrait"/>
  <headerFooter alignWithMargins="0">
    <oddHeader>&amp;L附件3</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J12" sqref="J12"/>
    </sheetView>
  </sheetViews>
  <sheetFormatPr defaultColWidth="9" defaultRowHeight="20.1" customHeight="1" outlineLevelCol="5"/>
  <cols>
    <col min="1" max="1" width="5.375" style="2" customWidth="1"/>
    <col min="2" max="2" width="20.25" style="1" customWidth="1"/>
    <col min="3" max="3" width="14.75" style="2" customWidth="1"/>
    <col min="4" max="4" width="15" style="2" customWidth="1"/>
    <col min="5" max="5" width="16.75" style="2" customWidth="1"/>
    <col min="6" max="6" width="16.625" style="2" customWidth="1"/>
    <col min="7" max="16384" width="9" style="2"/>
  </cols>
  <sheetData>
    <row r="1" ht="30" customHeight="1" spans="1:6">
      <c r="A1" s="3" t="s">
        <v>198</v>
      </c>
      <c r="B1" s="4"/>
      <c r="C1" s="3"/>
      <c r="D1" s="3"/>
      <c r="E1" s="3"/>
      <c r="F1" s="3"/>
    </row>
    <row r="2" ht="27.75" customHeight="1" spans="1:6">
      <c r="A2" s="5" t="s">
        <v>1</v>
      </c>
      <c r="B2" s="5"/>
      <c r="C2" s="5"/>
      <c r="D2" s="5"/>
      <c r="E2" s="5"/>
      <c r="F2" s="5"/>
    </row>
    <row r="3" s="1" customFormat="1" ht="36" customHeight="1" spans="1:6">
      <c r="A3" s="6" t="s">
        <v>2</v>
      </c>
      <c r="B3" s="6" t="s">
        <v>19</v>
      </c>
      <c r="C3" s="7" t="s">
        <v>199</v>
      </c>
      <c r="D3" s="7" t="s">
        <v>183</v>
      </c>
      <c r="E3" s="7" t="s">
        <v>8</v>
      </c>
      <c r="F3" s="7" t="s">
        <v>169</v>
      </c>
    </row>
    <row r="4" ht="30.75" customHeight="1" spans="1:6">
      <c r="A4" s="8">
        <v>1</v>
      </c>
      <c r="B4" s="9" t="s">
        <v>200</v>
      </c>
      <c r="C4" s="9">
        <v>436.9488</v>
      </c>
      <c r="D4" s="9">
        <v>436.948</v>
      </c>
      <c r="E4" s="10">
        <v>0</v>
      </c>
      <c r="F4" s="8" t="s">
        <v>171</v>
      </c>
    </row>
    <row r="5" ht="30.75" customHeight="1" spans="1:6">
      <c r="A5" s="8">
        <v>2</v>
      </c>
      <c r="B5" s="9" t="s">
        <v>201</v>
      </c>
      <c r="C5" s="9">
        <v>140</v>
      </c>
      <c r="D5" s="9">
        <v>140</v>
      </c>
      <c r="E5" s="10">
        <v>140</v>
      </c>
      <c r="F5" s="8" t="s">
        <v>171</v>
      </c>
    </row>
    <row r="6" ht="30.75" customHeight="1" spans="1:6">
      <c r="A6" s="8">
        <v>3</v>
      </c>
      <c r="B6" s="9" t="s">
        <v>202</v>
      </c>
      <c r="C6" s="9">
        <v>360</v>
      </c>
      <c r="D6" s="9">
        <v>360</v>
      </c>
      <c r="E6" s="9">
        <v>360</v>
      </c>
      <c r="F6" s="8" t="s">
        <v>171</v>
      </c>
    </row>
    <row r="7" ht="30.75" customHeight="1" spans="1:6">
      <c r="A7" s="8">
        <v>4</v>
      </c>
      <c r="B7" s="9" t="s">
        <v>203</v>
      </c>
      <c r="C7" s="9">
        <v>185</v>
      </c>
      <c r="D7" s="9">
        <v>185</v>
      </c>
      <c r="E7" s="9">
        <v>185</v>
      </c>
      <c r="F7" s="8" t="s">
        <v>171</v>
      </c>
    </row>
    <row r="8" ht="29.25" customHeight="1" spans="1:6">
      <c r="A8" s="8"/>
      <c r="B8" s="11" t="s">
        <v>14</v>
      </c>
      <c r="C8" s="12">
        <f>SUM(C4:C7)</f>
        <v>1121.9488</v>
      </c>
      <c r="D8" s="12">
        <f>SUM(D4:D7)</f>
        <v>1121.948</v>
      </c>
      <c r="E8" s="12">
        <f>SUM(E4:E7)</f>
        <v>685</v>
      </c>
      <c r="F8" s="8"/>
    </row>
    <row r="9" customHeight="1" spans="2:6">
      <c r="B9" s="13"/>
      <c r="C9" s="14"/>
      <c r="D9" s="14"/>
      <c r="E9" s="14"/>
      <c r="F9" s="14"/>
    </row>
  </sheetData>
  <mergeCells count="4">
    <mergeCell ref="A1:F1"/>
    <mergeCell ref="A2:F2"/>
    <mergeCell ref="C9:D9"/>
    <mergeCell ref="E9:F9"/>
  </mergeCells>
  <pageMargins left="0.609027777777778" right="0.75" top="1" bottom="1" header="0.5" footer="0.5"/>
  <pageSetup paperSize="9" orientation="portrait"/>
  <headerFooter alignWithMargins="0">
    <oddHeader>&amp;L附件3</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园林已完工</vt:lpstr>
      <vt:lpstr>住建已完工</vt:lpstr>
      <vt:lpstr>招聘计划</vt:lpstr>
      <vt:lpstr>住建续建</vt:lpstr>
      <vt:lpstr>园林新建</vt:lpstr>
      <vt:lpstr>住建新开工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君之</cp:lastModifiedBy>
  <dcterms:created xsi:type="dcterms:W3CDTF">2018-03-01T01:33:00Z</dcterms:created>
  <cp:lastPrinted>2024-11-06T09:08:00Z</cp:lastPrinted>
  <dcterms:modified xsi:type="dcterms:W3CDTF">2024-12-05T09:54:00Z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ubyTemplateID" linkTarget="0">
    <vt:lpwstr>14</vt:lpwstr>
  </property>
  <property fmtid="{D5CDD505-2E9C-101B-9397-08002B2CF9AE}" pid="4" name="ICV">
    <vt:lpwstr>ED4C3587A6EC450080A808D7B1C8B883_13</vt:lpwstr>
  </property>
</Properties>
</file>